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3.xml" ContentType="application/vnd.openxmlformats-officedocument.drawingml.chartshapes+xml"/>
  <Override PartName="/xl/drawings/drawing4.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5.xml" ContentType="application/vnd.openxmlformats-officedocument.drawingml.chartshapes+xml"/>
  <Override PartName="/xl/drawings/drawing6.xml" ContentType="application/vnd.openxmlformats-officedocument.drawing+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drawings/drawing7.xml" ContentType="application/vnd.openxmlformats-officedocument.drawingml.chartshapes+xml"/>
  <Override PartName="/xl/drawings/drawing8.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filterPrivacy="1" defaultThemeVersion="124226"/>
  <xr:revisionPtr revIDLastSave="0" documentId="8_{23A0A210-3818-485A-827F-B630BF35E0B6}" xr6:coauthVersionLast="47" xr6:coauthVersionMax="47" xr10:uidLastSave="{00000000-0000-0000-0000-000000000000}"/>
  <bookViews>
    <workbookView xWindow="-108" yWindow="-108" windowWidth="23256" windowHeight="12456" tabRatio="850" xr2:uid="{815B5392-0C51-46D2-A647-74913FB6F8D2}"/>
  </bookViews>
  <sheets>
    <sheet name="新たな自己評価・市町村評価様式" sheetId="1" r:id="rId1"/>
    <sheet name="自己評価結果（活動組織返却用）※自動入力 (スコア反映)" sheetId="8" r:id="rId2"/>
    <sheet name="自己評価結果（活動組織返却用）※自動入力" sheetId="2" r:id="rId3"/>
    <sheet name="自己評価結果（活動組織返却用市町村評価あり）※自動入力 " sheetId="6" r:id="rId4"/>
    <sheet name="→集計表※自動入力" sheetId="5" r:id="rId5"/>
    <sheet name="→スコア算出用(削除不可)" sheetId="9" r:id="rId6"/>
    <sheet name="スコア一覧(R4，R5，R6評価で算出) " sheetId="7" r:id="rId7"/>
    <sheet name="エラー確認項目" sheetId="4" state="hidden" r:id="rId8"/>
  </sheets>
  <definedNames>
    <definedName name="_xlnm.Print_Area" localSheetId="7">エラー確認項目!$A$1:$E$34</definedName>
    <definedName name="_xlnm.Print_Area" localSheetId="2">'自己評価結果（活動組織返却用）※自動入力'!$A$1:$Q$53</definedName>
    <definedName name="_xlnm.Print_Area" localSheetId="1">'自己評価結果（活動組織返却用）※自動入力 (スコア反映)'!$A$1:$S$53</definedName>
    <definedName name="_xlnm.Print_Area" localSheetId="3">'自己評価結果（活動組織返却用市町村評価あり）※自動入力 '!$A$1:$Q$57</definedName>
    <definedName name="_xlnm.Print_Area" localSheetId="0">新たな自己評価・市町村評価様式!$A$1:$U$284</definedName>
    <definedName name="_xlnm.Print_Titles" localSheetId="7">エラー確認項目!$13:$13</definedName>
    <definedName name="QD_エクセルデータ出力" localSheetId="1">#REF!</definedName>
    <definedName name="QD_エクセルデータ出力" localSheetId="3">#REF!</definedName>
    <definedName name="QD_エクセルデータ出力">#REF!</definedName>
    <definedName name="t_データ部" localSheetId="1">#REF!</definedName>
    <definedName name="t_データ部" localSheetId="3">#REF!</definedName>
    <definedName name="t_データ部">#REF!</definedName>
    <definedName name="農業地域類型第１次分類" localSheetId="1">#REF!</definedName>
    <definedName name="農業地域類型第１次分類" localSheetId="3">#REF!</definedName>
    <definedName name="農業地域類型第１次分類">#REF!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29" i="8" l="1"/>
  <c r="J30" i="8"/>
  <c r="J31" i="8"/>
  <c r="J28" i="8"/>
  <c r="I29" i="8"/>
  <c r="I30" i="8"/>
  <c r="I31" i="8"/>
  <c r="I28" i="8"/>
  <c r="G107" i="1"/>
  <c r="G108" i="1"/>
  <c r="G109" i="1"/>
  <c r="G110" i="1"/>
  <c r="G111" i="1"/>
  <c r="C32" i="8"/>
  <c r="C31" i="8"/>
  <c r="C30" i="8"/>
  <c r="C29" i="8"/>
  <c r="C28" i="8"/>
  <c r="AC69" i="8" l="1"/>
  <c r="AD69" i="8"/>
  <c r="AC66" i="8"/>
  <c r="AD66" i="8"/>
  <c r="AC63" i="8"/>
  <c r="AD63" i="8"/>
  <c r="AC68" i="8" l="1"/>
  <c r="AD68" i="8"/>
  <c r="AC67" i="8"/>
  <c r="AD67" i="8"/>
  <c r="AC65" i="8"/>
  <c r="AD65" i="8"/>
  <c r="AC64" i="8"/>
  <c r="AD64" i="8"/>
  <c r="AC62" i="8"/>
  <c r="AD62" i="8"/>
  <c r="AC61" i="8"/>
  <c r="AD61" i="8"/>
  <c r="AE97" i="1"/>
  <c r="AD97" i="1"/>
  <c r="AE95" i="1"/>
  <c r="AD95" i="1"/>
  <c r="AC97" i="1" a="1"/>
  <c r="AC97" i="1" s="1"/>
  <c r="AM97" i="1" s="1"/>
  <c r="J32" i="8" s="1"/>
  <c r="AC95" i="1" a="1"/>
  <c r="AC95" i="1" s="1"/>
  <c r="AM95" i="1" s="1"/>
  <c r="I32" i="8" s="1"/>
  <c r="N51" i="8"/>
  <c r="N46" i="8"/>
  <c r="F32" i="8"/>
  <c r="E32" i="8"/>
  <c r="F31" i="8"/>
  <c r="E31" i="8"/>
  <c r="F30" i="8"/>
  <c r="E30" i="8"/>
  <c r="F29" i="8"/>
  <c r="E29" i="8"/>
  <c r="F28" i="8"/>
  <c r="E28" i="8"/>
  <c r="M98" i="1"/>
  <c r="J98" i="1"/>
  <c r="AH5" i="5" l="1"/>
  <c r="AI5" i="5"/>
  <c r="AJ5" i="5"/>
  <c r="AK5" i="5"/>
  <c r="AL5" i="5"/>
  <c r="Y82" i="1"/>
  <c r="Z82" i="1" s="1"/>
  <c r="Y75" i="1"/>
  <c r="Z75" i="1" s="1"/>
  <c r="Y202" i="1"/>
  <c r="Y138" i="1"/>
  <c r="Y133" i="1"/>
  <c r="Y131" i="1"/>
  <c r="Y127" i="1"/>
  <c r="Z127" i="1" s="1"/>
  <c r="Y121" i="1"/>
  <c r="Z121" i="1" s="1"/>
  <c r="Y116" i="1"/>
  <c r="Z116" i="1" s="1"/>
  <c r="Y103" i="1"/>
  <c r="Z103" i="1" s="1"/>
  <c r="I18" i="8" l="1"/>
  <c r="AM121" i="1"/>
  <c r="J18" i="8" s="1"/>
  <c r="I15" i="8"/>
  <c r="AM75" i="1"/>
  <c r="J15" i="8" s="1"/>
  <c r="AM103" i="1"/>
  <c r="J22" i="8" s="1"/>
  <c r="I22" i="8"/>
  <c r="I17" i="8"/>
  <c r="AM116" i="1"/>
  <c r="J17" i="8" s="1"/>
  <c r="AM82" i="1"/>
  <c r="J16" i="8" s="1"/>
  <c r="I16" i="8"/>
  <c r="Y59" i="1"/>
  <c r="Z59" i="1" s="1"/>
  <c r="Y244" i="1"/>
  <c r="Z244" i="1" s="1"/>
  <c r="I6" i="8" l="1"/>
  <c r="AM59" i="1"/>
  <c r="J6" i="8" s="1"/>
  <c r="Y262" i="1"/>
  <c r="C254" i="1" l="1"/>
  <c r="CK6" i="5"/>
  <c r="CK7" i="5" s="1"/>
  <c r="Y67" i="1" l="1"/>
  <c r="Y66" i="1"/>
  <c r="Y65" i="1"/>
  <c r="Y64" i="1"/>
  <c r="Y63" i="1"/>
  <c r="Y62" i="1"/>
  <c r="Y61" i="1"/>
  <c r="Y60" i="1"/>
  <c r="Y175" i="1"/>
  <c r="Y174" i="1"/>
  <c r="Y173" i="1"/>
  <c r="Y172" i="1"/>
  <c r="Y171" i="1"/>
  <c r="Y170" i="1"/>
  <c r="Y169" i="1"/>
  <c r="Y168" i="1"/>
  <c r="Y167" i="1"/>
  <c r="Y166" i="1"/>
  <c r="Y165" i="1"/>
  <c r="Y164" i="1"/>
  <c r="Y213" i="1"/>
  <c r="Y212" i="1"/>
  <c r="Y211" i="1"/>
  <c r="Y210" i="1"/>
  <c r="Y209" i="1"/>
  <c r="Y208" i="1"/>
  <c r="Y207" i="1"/>
  <c r="Y206" i="1"/>
  <c r="Y205" i="1"/>
  <c r="Y204" i="1"/>
  <c r="Y203" i="1"/>
  <c r="Z202" i="1"/>
  <c r="AM202" i="1" l="1"/>
  <c r="Q27" i="8" s="1"/>
  <c r="P27" i="8"/>
  <c r="Z262" i="1"/>
  <c r="Z133" i="1"/>
  <c r="AF213" i="1"/>
  <c r="AG213" i="1" s="1"/>
  <c r="AF212" i="1"/>
  <c r="AF211" i="1"/>
  <c r="AF210" i="1"/>
  <c r="AF209" i="1"/>
  <c r="AG209" i="1" s="1"/>
  <c r="AF208" i="1"/>
  <c r="AG208" i="1" s="1"/>
  <c r="AF207" i="1"/>
  <c r="AF206" i="1"/>
  <c r="AG206" i="1" s="1"/>
  <c r="AF205" i="1"/>
  <c r="AG205" i="1" s="1"/>
  <c r="AF204" i="1"/>
  <c r="AF203" i="1"/>
  <c r="AF202" i="1"/>
  <c r="AG202" i="1" s="1"/>
  <c r="AY6" i="5"/>
  <c r="AX6" i="5"/>
  <c r="Z138" i="1"/>
  <c r="Y137" i="1"/>
  <c r="Z137" i="1" s="1"/>
  <c r="Y136" i="1"/>
  <c r="Z136" i="1" s="1"/>
  <c r="Y135" i="1"/>
  <c r="Z135" i="1" s="1"/>
  <c r="Y134" i="1"/>
  <c r="Z134" i="1" s="1"/>
  <c r="Y132" i="1"/>
  <c r="Z132" i="1" s="1"/>
  <c r="Z131" i="1"/>
  <c r="AO6" i="5"/>
  <c r="AL6" i="5"/>
  <c r="AK6" i="5"/>
  <c r="AJ6" i="5"/>
  <c r="AI6" i="5"/>
  <c r="AH6" i="5"/>
  <c r="AF6" i="5"/>
  <c r="AE6" i="5"/>
  <c r="AD6" i="5"/>
  <c r="AC6" i="5"/>
  <c r="AC7" i="5" s="1"/>
  <c r="AB6" i="5"/>
  <c r="AB7" i="5" s="1"/>
  <c r="AA6" i="5"/>
  <c r="AA7" i="5" s="1"/>
  <c r="Z6" i="5"/>
  <c r="Z7" i="5" s="1"/>
  <c r="Y6" i="5"/>
  <c r="X5" i="5"/>
  <c r="W5" i="5"/>
  <c r="V5" i="5"/>
  <c r="U5" i="5"/>
  <c r="T5" i="5"/>
  <c r="X6" i="5"/>
  <c r="W6" i="5"/>
  <c r="V6" i="5"/>
  <c r="U6" i="5"/>
  <c r="T6" i="5"/>
  <c r="T7" i="5" s="1"/>
  <c r="I18" i="2"/>
  <c r="Z66" i="1"/>
  <c r="CL6" i="5"/>
  <c r="CJ6" i="5"/>
  <c r="P6" i="5" l="1"/>
  <c r="AM66" i="1"/>
  <c r="AG207" i="1"/>
  <c r="CC6" i="5" s="1"/>
  <c r="CC7" i="5" s="1"/>
  <c r="AG210" i="1"/>
  <c r="CF6" i="5" s="1"/>
  <c r="CF7" i="5" s="1"/>
  <c r="AG203" i="1"/>
  <c r="BY6" i="5" s="1"/>
  <c r="BY7" i="5" s="1"/>
  <c r="AG211" i="1"/>
  <c r="CG6" i="5" s="1"/>
  <c r="CG7" i="5" s="1"/>
  <c r="AG204" i="1"/>
  <c r="BZ6" i="5" s="1"/>
  <c r="BZ7" i="5" s="1"/>
  <c r="AG212" i="1"/>
  <c r="CH6" i="5" s="1"/>
  <c r="CH7" i="5" s="1"/>
  <c r="CB6" i="5"/>
  <c r="CB7" i="5" s="1"/>
  <c r="CA6" i="5"/>
  <c r="CA7" i="5" s="1"/>
  <c r="CI6" i="5"/>
  <c r="CI7" i="5" s="1"/>
  <c r="CD6" i="5"/>
  <c r="CD7" i="5" s="1"/>
  <c r="CE6" i="5"/>
  <c r="CE7" i="5" s="1"/>
  <c r="BX6" i="5"/>
  <c r="BX7" i="5" s="1"/>
  <c r="AU6" i="5"/>
  <c r="AU7" i="5" s="1"/>
  <c r="AW6" i="5"/>
  <c r="AW7" i="5" s="1"/>
  <c r="AT6" i="5"/>
  <c r="AT7" i="5" s="1"/>
  <c r="AV6" i="5"/>
  <c r="AV7" i="5" s="1"/>
  <c r="AR6" i="5"/>
  <c r="AR7" i="5" s="1"/>
  <c r="AS6" i="5"/>
  <c r="AS7" i="5" s="1"/>
  <c r="AP6" i="5"/>
  <c r="AP7" i="5" s="1"/>
  <c r="AQ6" i="5"/>
  <c r="AQ7" i="5" s="1"/>
  <c r="CL7" i="5"/>
  <c r="CJ7" i="5"/>
  <c r="AY7" i="5"/>
  <c r="AX7" i="5"/>
  <c r="AO7" i="5"/>
  <c r="AL7" i="5"/>
  <c r="AK7" i="5"/>
  <c r="AJ7" i="5"/>
  <c r="AI7" i="5"/>
  <c r="AH7" i="5"/>
  <c r="AF7" i="5"/>
  <c r="AE7" i="5"/>
  <c r="AD7" i="5"/>
  <c r="Y7" i="5"/>
  <c r="X7" i="5"/>
  <c r="W7" i="5"/>
  <c r="V7" i="5"/>
  <c r="U7" i="5"/>
  <c r="P7" i="5"/>
  <c r="H6" i="5"/>
  <c r="H7" i="5" s="1"/>
  <c r="G6" i="5"/>
  <c r="G7" i="5" s="1"/>
  <c r="E6" i="5"/>
  <c r="E7" i="5" s="1"/>
  <c r="F6" i="5"/>
  <c r="F7" i="5" s="1"/>
  <c r="D6" i="5"/>
  <c r="D7" i="5" s="1"/>
  <c r="C6" i="5"/>
  <c r="C7" i="5" s="1"/>
  <c r="B6" i="5"/>
  <c r="B7" i="5" s="1"/>
  <c r="DA4" i="5"/>
  <c r="CZ4" i="5"/>
  <c r="CY4" i="5"/>
  <c r="CX4" i="5"/>
  <c r="CW4" i="5"/>
  <c r="CV4" i="5"/>
  <c r="CU4" i="5"/>
  <c r="CT4" i="5"/>
  <c r="CS4" i="5"/>
  <c r="CR4" i="5"/>
  <c r="CQ4" i="5"/>
  <c r="CP4" i="5"/>
  <c r="CO4" i="5"/>
  <c r="CN4" i="5"/>
  <c r="CM4" i="5"/>
  <c r="CL4" i="5"/>
  <c r="CK4" i="5"/>
  <c r="CJ4" i="5"/>
  <c r="CI4" i="5"/>
  <c r="CH4" i="5"/>
  <c r="CG4" i="5"/>
  <c r="CF4" i="5"/>
  <c r="CE4" i="5"/>
  <c r="CD4" i="5"/>
  <c r="CC4" i="5"/>
  <c r="CB4" i="5"/>
  <c r="CA4" i="5"/>
  <c r="BZ4" i="5"/>
  <c r="BY4" i="5"/>
  <c r="BX4" i="5"/>
  <c r="BW4" i="5"/>
  <c r="BV4" i="5"/>
  <c r="BU4" i="5"/>
  <c r="BT4" i="5"/>
  <c r="BS4" i="5"/>
  <c r="BR4" i="5"/>
  <c r="BQ4" i="5"/>
  <c r="BP4" i="5"/>
  <c r="BO4" i="5"/>
  <c r="BN4" i="5"/>
  <c r="BM4" i="5"/>
  <c r="BL4" i="5"/>
  <c r="BK4" i="5"/>
  <c r="BJ4" i="5"/>
  <c r="BI4" i="5"/>
  <c r="BH4" i="5"/>
  <c r="BG4" i="5"/>
  <c r="BF4" i="5"/>
  <c r="BE4" i="5"/>
  <c r="BD4" i="5"/>
  <c r="BC4" i="5"/>
  <c r="BB4" i="5"/>
  <c r="BA4" i="5"/>
  <c r="AZ4" i="5"/>
  <c r="AY4" i="5"/>
  <c r="AX4" i="5"/>
  <c r="AW4" i="5"/>
  <c r="AV4" i="5"/>
  <c r="AU4" i="5"/>
  <c r="AT4" i="5"/>
  <c r="AS4" i="5"/>
  <c r="AR4" i="5"/>
  <c r="AQ4" i="5"/>
  <c r="AP4" i="5"/>
  <c r="AO4" i="5"/>
  <c r="AN4" i="5"/>
  <c r="AM4" i="5"/>
  <c r="AL4" i="5"/>
  <c r="AK4" i="5"/>
  <c r="AJ4" i="5"/>
  <c r="AI4" i="5"/>
  <c r="AH4" i="5"/>
  <c r="AG4" i="5"/>
  <c r="AF4" i="5"/>
  <c r="AE4" i="5"/>
  <c r="AD4" i="5"/>
  <c r="AC4" i="5"/>
  <c r="AB4" i="5"/>
  <c r="AA4" i="5"/>
  <c r="Z4" i="5"/>
  <c r="Y4" i="5"/>
  <c r="X4" i="5"/>
  <c r="W4" i="5"/>
  <c r="V4" i="5"/>
  <c r="U4" i="5"/>
  <c r="T4" i="5"/>
  <c r="S4" i="5"/>
  <c r="R4" i="5"/>
  <c r="Q4" i="5"/>
  <c r="P4" i="5"/>
  <c r="O4" i="5"/>
  <c r="N4" i="5"/>
  <c r="M4" i="5"/>
  <c r="L4" i="5"/>
  <c r="K4" i="5"/>
  <c r="J4" i="5"/>
  <c r="I4" i="5"/>
  <c r="H4" i="5"/>
  <c r="G4" i="5"/>
  <c r="F4" i="5"/>
  <c r="E4" i="5"/>
  <c r="D4" i="5"/>
  <c r="C4" i="5"/>
  <c r="B4" i="5"/>
  <c r="J39" i="6" l="1"/>
  <c r="J40" i="6"/>
  <c r="J41" i="6"/>
  <c r="J44" i="6"/>
  <c r="J45" i="6"/>
  <c r="J46" i="6"/>
  <c r="J49" i="6"/>
  <c r="J50" i="6"/>
  <c r="J51" i="6"/>
  <c r="J52" i="6"/>
  <c r="J53" i="6"/>
  <c r="N55" i="6"/>
  <c r="N50" i="6"/>
  <c r="F32" i="6"/>
  <c r="E32" i="6"/>
  <c r="J31" i="6"/>
  <c r="I31" i="6"/>
  <c r="F31" i="6"/>
  <c r="E31" i="6"/>
  <c r="J30" i="6"/>
  <c r="I30" i="6"/>
  <c r="F30" i="6"/>
  <c r="E30" i="6"/>
  <c r="J29" i="6"/>
  <c r="I29" i="6"/>
  <c r="F29" i="6"/>
  <c r="E29" i="6"/>
  <c r="J28" i="6"/>
  <c r="I28" i="6"/>
  <c r="F28" i="6"/>
  <c r="E28" i="6"/>
  <c r="K44" i="6" l="1"/>
  <c r="X64" i="6" s="1"/>
  <c r="K49" i="6"/>
  <c r="X63" i="6" s="1"/>
  <c r="J41" i="2" l="1"/>
  <c r="R6" i="5"/>
  <c r="R7" i="5" s="1"/>
  <c r="J15" i="6" l="1"/>
  <c r="J15" i="2"/>
  <c r="J31" i="2"/>
  <c r="J30" i="2"/>
  <c r="J29" i="2"/>
  <c r="J28" i="2"/>
  <c r="I31" i="2"/>
  <c r="I30" i="2"/>
  <c r="I29" i="2"/>
  <c r="I28" i="2"/>
  <c r="I15" i="2" l="1"/>
  <c r="I15" i="6"/>
  <c r="Z174" i="1" l="1"/>
  <c r="Z167" i="1"/>
  <c r="AM167" i="1" l="1"/>
  <c r="J41" i="8" s="1"/>
  <c r="I41" i="8"/>
  <c r="AM174" i="1"/>
  <c r="J52" i="8" s="1"/>
  <c r="I52" i="8"/>
  <c r="I41" i="6"/>
  <c r="BC6" i="5"/>
  <c r="BC7" i="5" s="1"/>
  <c r="I52" i="6"/>
  <c r="BJ6" i="5"/>
  <c r="BJ7" i="5" s="1"/>
  <c r="I41" i="2"/>
  <c r="I52" i="2"/>
  <c r="J52" i="2"/>
  <c r="Z165" i="1"/>
  <c r="I39" i="8" l="1"/>
  <c r="AM165" i="1"/>
  <c r="J39" i="8" s="1"/>
  <c r="I39" i="6"/>
  <c r="BA6" i="5"/>
  <c r="BA7" i="5" s="1"/>
  <c r="I39" i="2"/>
  <c r="J39" i="2"/>
  <c r="N51" i="2"/>
  <c r="N46" i="2"/>
  <c r="Z279" i="1" l="1"/>
  <c r="DA6" i="5" s="1"/>
  <c r="DA7" i="5" s="1"/>
  <c r="Y279" i="1"/>
  <c r="Z278" i="1"/>
  <c r="CZ6" i="5" s="1"/>
  <c r="CZ7" i="5" s="1"/>
  <c r="Y278" i="1"/>
  <c r="Z277" i="1"/>
  <c r="CY6" i="5" s="1"/>
  <c r="CY7" i="5" s="1"/>
  <c r="Y277" i="1"/>
  <c r="Y263" i="1"/>
  <c r="Y264" i="1"/>
  <c r="Y265" i="1"/>
  <c r="Y266" i="1"/>
  <c r="Y267" i="1"/>
  <c r="Y268" i="1"/>
  <c r="Y269" i="1"/>
  <c r="Y270" i="1"/>
  <c r="Y271" i="1"/>
  <c r="Y272" i="1"/>
  <c r="Y273" i="1"/>
  <c r="CM6" i="5"/>
  <c r="CM7" i="5" s="1"/>
  <c r="Z263" i="1"/>
  <c r="CN6" i="5" s="1"/>
  <c r="CN7" i="5" s="1"/>
  <c r="Z264" i="1"/>
  <c r="CO6" i="5" s="1"/>
  <c r="CO7" i="5" s="1"/>
  <c r="Z265" i="1"/>
  <c r="CP6" i="5" s="1"/>
  <c r="CP7" i="5" s="1"/>
  <c r="Z266" i="1"/>
  <c r="CQ6" i="5" s="1"/>
  <c r="CQ7" i="5" s="1"/>
  <c r="Z267" i="1"/>
  <c r="CR6" i="5" s="1"/>
  <c r="CR7" i="5" s="1"/>
  <c r="Z268" i="1"/>
  <c r="CS6" i="5" s="1"/>
  <c r="CS7" i="5" s="1"/>
  <c r="Z269" i="1"/>
  <c r="CT6" i="5" s="1"/>
  <c r="CT7" i="5" s="1"/>
  <c r="Z270" i="1"/>
  <c r="CU6" i="5" s="1"/>
  <c r="CU7" i="5" s="1"/>
  <c r="Z271" i="1"/>
  <c r="Z272" i="1"/>
  <c r="CW6" i="5" s="1"/>
  <c r="CW7" i="5" s="1"/>
  <c r="Z273" i="1"/>
  <c r="CX6" i="5" s="1"/>
  <c r="CX7" i="5" s="1"/>
  <c r="CV6" i="5" l="1"/>
  <c r="CV7" i="5" s="1"/>
  <c r="Q40" i="6"/>
  <c r="Q28" i="6"/>
  <c r="Q42" i="6"/>
  <c r="Q31" i="6"/>
  <c r="Q45" i="6"/>
  <c r="Q39" i="6"/>
  <c r="Q27" i="6"/>
  <c r="Q46" i="6"/>
  <c r="Q33" i="6"/>
  <c r="Q38" i="6"/>
  <c r="Q32" i="6"/>
  <c r="Q41" i="6"/>
  <c r="Q35" i="6"/>
  <c r="Q47" i="6"/>
  <c r="Q34" i="6"/>
  <c r="C55" i="6"/>
  <c r="J17" i="6"/>
  <c r="J22" i="6"/>
  <c r="J16" i="6"/>
  <c r="F32" i="2"/>
  <c r="F31" i="2"/>
  <c r="F30" i="2"/>
  <c r="F29" i="2"/>
  <c r="F28" i="2"/>
  <c r="E29" i="2"/>
  <c r="E30" i="2"/>
  <c r="E31" i="2"/>
  <c r="E32" i="2"/>
  <c r="E28" i="2"/>
  <c r="J18" i="6" l="1"/>
  <c r="J22" i="2"/>
  <c r="J18" i="2"/>
  <c r="J16" i="2"/>
  <c r="J17" i="2"/>
  <c r="I16" i="6" l="1"/>
  <c r="S6" i="5"/>
  <c r="S7" i="5" s="1"/>
  <c r="I17" i="6"/>
  <c r="AM6" i="5"/>
  <c r="AM7" i="5" s="1"/>
  <c r="I22" i="6"/>
  <c r="AG6" i="5"/>
  <c r="AG7" i="5" s="1"/>
  <c r="I18" i="6"/>
  <c r="AN6" i="5"/>
  <c r="AN7" i="5" s="1"/>
  <c r="I17" i="2"/>
  <c r="I22" i="2"/>
  <c r="I16" i="2"/>
  <c r="J21" i="6"/>
  <c r="K21" i="6" s="1"/>
  <c r="X62" i="6" s="1"/>
  <c r="J11" i="6"/>
  <c r="J10" i="6"/>
  <c r="J9" i="6"/>
  <c r="J14" i="6"/>
  <c r="K14" i="6" s="1"/>
  <c r="X61" i="6" s="1"/>
  <c r="J7" i="6"/>
  <c r="J6" i="6"/>
  <c r="J38" i="6"/>
  <c r="K38" i="6" s="1"/>
  <c r="X65" i="6" s="1"/>
  <c r="BL6" i="5" l="1"/>
  <c r="BL7" i="5" s="1"/>
  <c r="J8" i="6"/>
  <c r="K6" i="6" s="1"/>
  <c r="X66" i="6" s="1"/>
  <c r="Z62" i="1"/>
  <c r="I8" i="6" s="1"/>
  <c r="Z211" i="1"/>
  <c r="Z203" i="1"/>
  <c r="Z209" i="1"/>
  <c r="Z208" i="1"/>
  <c r="Z212" i="1"/>
  <c r="Z207" i="1"/>
  <c r="Z210" i="1"/>
  <c r="Z206" i="1"/>
  <c r="Z213" i="1"/>
  <c r="Z205" i="1"/>
  <c r="Z171" i="1"/>
  <c r="Z204" i="1"/>
  <c r="J6" i="2"/>
  <c r="Z164" i="1"/>
  <c r="J38" i="2"/>
  <c r="Z175" i="1"/>
  <c r="J53" i="2"/>
  <c r="J8" i="2"/>
  <c r="Z166" i="1"/>
  <c r="J40" i="2"/>
  <c r="Z172" i="1"/>
  <c r="J50" i="2"/>
  <c r="Z168" i="1"/>
  <c r="J44" i="2"/>
  <c r="Z64" i="1"/>
  <c r="J10" i="2"/>
  <c r="Z169" i="1"/>
  <c r="J45" i="2"/>
  <c r="Z170" i="1"/>
  <c r="J46" i="2"/>
  <c r="Z173" i="1"/>
  <c r="J51" i="2"/>
  <c r="J14" i="2"/>
  <c r="K14" i="2" s="1"/>
  <c r="X61" i="2" s="1"/>
  <c r="Z61" i="1"/>
  <c r="Z65" i="1"/>
  <c r="J11" i="2"/>
  <c r="Z60" i="1"/>
  <c r="J7" i="2"/>
  <c r="Z67" i="1"/>
  <c r="J21" i="2"/>
  <c r="K21" i="2" s="1"/>
  <c r="X62" i="2" s="1"/>
  <c r="Z63" i="1"/>
  <c r="J9" i="2"/>
  <c r="J49" i="2"/>
  <c r="AM60" i="1" l="1"/>
  <c r="J7" i="8" s="1"/>
  <c r="I7" i="8"/>
  <c r="I50" i="8"/>
  <c r="AM172" i="1"/>
  <c r="J50" i="8" s="1"/>
  <c r="I46" i="8"/>
  <c r="AM170" i="1"/>
  <c r="J46" i="8" s="1"/>
  <c r="I45" i="8"/>
  <c r="AM169" i="1"/>
  <c r="J45" i="8" s="1"/>
  <c r="AM166" i="1"/>
  <c r="J40" i="8" s="1"/>
  <c r="I40" i="8"/>
  <c r="AM171" i="1"/>
  <c r="J49" i="8" s="1"/>
  <c r="I49" i="8"/>
  <c r="I53" i="8"/>
  <c r="AM175" i="1"/>
  <c r="J53" i="8" s="1"/>
  <c r="AM173" i="1"/>
  <c r="J51" i="8" s="1"/>
  <c r="I51" i="8"/>
  <c r="I44" i="8"/>
  <c r="AM168" i="1"/>
  <c r="J44" i="8" s="1"/>
  <c r="AZ6" i="5"/>
  <c r="AZ7" i="5" s="1"/>
  <c r="I38" i="8"/>
  <c r="AM164" i="1"/>
  <c r="J38" i="8" s="1"/>
  <c r="I14" i="8"/>
  <c r="AM61" i="1"/>
  <c r="J14" i="8" s="1"/>
  <c r="K14" i="8" s="1"/>
  <c r="Z64" i="8" s="1"/>
  <c r="AA64" i="8" s="1"/>
  <c r="K15" i="8" s="1"/>
  <c r="AM63" i="1"/>
  <c r="J9" i="8" s="1"/>
  <c r="I9" i="8"/>
  <c r="I10" i="8"/>
  <c r="AM64" i="1"/>
  <c r="J10" i="8" s="1"/>
  <c r="L6" i="5"/>
  <c r="L7" i="5" s="1"/>
  <c r="I8" i="8"/>
  <c r="AM62" i="1"/>
  <c r="J8" i="8" s="1"/>
  <c r="I21" i="8"/>
  <c r="AM67" i="1"/>
  <c r="J21" i="8" s="1"/>
  <c r="K21" i="8" s="1"/>
  <c r="Z67" i="8" s="1"/>
  <c r="AA67" i="8" s="1"/>
  <c r="K22" i="8" s="1"/>
  <c r="I11" i="8"/>
  <c r="AM65" i="1"/>
  <c r="J11" i="8" s="1"/>
  <c r="AM212" i="1"/>
  <c r="Q41" i="8" s="1"/>
  <c r="P41" i="8"/>
  <c r="AM209" i="1"/>
  <c r="Q38" i="8" s="1"/>
  <c r="P38" i="8"/>
  <c r="AM204" i="1"/>
  <c r="Q31" i="8" s="1"/>
  <c r="P31" i="8"/>
  <c r="AM205" i="1"/>
  <c r="Q32" i="8" s="1"/>
  <c r="P32" i="8"/>
  <c r="AM203" i="1"/>
  <c r="Q28" i="8" s="1"/>
  <c r="R27" i="8" s="1"/>
  <c r="Z63" i="8" s="1"/>
  <c r="AA63" i="8" s="1"/>
  <c r="R28" i="8" s="1"/>
  <c r="P28" i="8"/>
  <c r="AM213" i="1"/>
  <c r="Q42" i="8" s="1"/>
  <c r="P42" i="8"/>
  <c r="AM211" i="1"/>
  <c r="Q40" i="8" s="1"/>
  <c r="P40" i="8"/>
  <c r="AM206" i="1"/>
  <c r="Q33" i="8" s="1"/>
  <c r="P33" i="8"/>
  <c r="AM208" i="1"/>
  <c r="Q35" i="8" s="1"/>
  <c r="P35" i="8"/>
  <c r="AM210" i="1"/>
  <c r="Q39" i="8" s="1"/>
  <c r="P39" i="8"/>
  <c r="AM207" i="1"/>
  <c r="Q34" i="8" s="1"/>
  <c r="P34" i="8"/>
  <c r="I45" i="6"/>
  <c r="BE6" i="5"/>
  <c r="BE7" i="5" s="1"/>
  <c r="I40" i="6"/>
  <c r="BB6" i="5"/>
  <c r="BB7" i="5" s="1"/>
  <c r="I49" i="6"/>
  <c r="BG6" i="5"/>
  <c r="BG7" i="5" s="1"/>
  <c r="I51" i="6"/>
  <c r="BI6" i="5"/>
  <c r="BI7" i="5" s="1"/>
  <c r="I44" i="6"/>
  <c r="BD6" i="5"/>
  <c r="BD7" i="5" s="1"/>
  <c r="I53" i="6"/>
  <c r="BK6" i="5"/>
  <c r="BK7" i="5" s="1"/>
  <c r="I46" i="6"/>
  <c r="BF6" i="5"/>
  <c r="BF7" i="5" s="1"/>
  <c r="I50" i="6"/>
  <c r="BH6" i="5"/>
  <c r="BH7" i="5" s="1"/>
  <c r="I38" i="6"/>
  <c r="P42" i="6"/>
  <c r="BW6" i="5"/>
  <c r="BW7" i="5" s="1"/>
  <c r="P41" i="6"/>
  <c r="BV6" i="5"/>
  <c r="BV7" i="5" s="1"/>
  <c r="P40" i="6"/>
  <c r="BU6" i="5"/>
  <c r="BU7" i="5" s="1"/>
  <c r="P39" i="6"/>
  <c r="BT6" i="5"/>
  <c r="BT7" i="5" s="1"/>
  <c r="P38" i="6"/>
  <c r="BS6" i="5"/>
  <c r="BS7" i="5" s="1"/>
  <c r="P35" i="6"/>
  <c r="BR6" i="5"/>
  <c r="BR7" i="5" s="1"/>
  <c r="P34" i="6"/>
  <c r="BQ6" i="5"/>
  <c r="BQ7" i="5" s="1"/>
  <c r="P33" i="6"/>
  <c r="BP6" i="5"/>
  <c r="BP7" i="5" s="1"/>
  <c r="P32" i="6"/>
  <c r="BO6" i="5"/>
  <c r="BO7" i="5" s="1"/>
  <c r="P31" i="6"/>
  <c r="BN6" i="5"/>
  <c r="BN7" i="5" s="1"/>
  <c r="P28" i="6"/>
  <c r="BM6" i="5"/>
  <c r="BM7" i="5" s="1"/>
  <c r="I6" i="6"/>
  <c r="I6" i="5"/>
  <c r="I7" i="5" s="1"/>
  <c r="I14" i="6"/>
  <c r="K6" i="5"/>
  <c r="K7" i="5" s="1"/>
  <c r="I9" i="6"/>
  <c r="M6" i="5"/>
  <c r="M7" i="5" s="1"/>
  <c r="I21" i="6"/>
  <c r="Q6" i="5"/>
  <c r="Q7" i="5" s="1"/>
  <c r="I11" i="6"/>
  <c r="O6" i="5"/>
  <c r="O7" i="5" s="1"/>
  <c r="I10" i="6"/>
  <c r="N6" i="5"/>
  <c r="N7" i="5" s="1"/>
  <c r="I7" i="6"/>
  <c r="J6" i="5"/>
  <c r="J7" i="5" s="1"/>
  <c r="P27" i="6"/>
  <c r="K38" i="2"/>
  <c r="X65" i="2" s="1"/>
  <c r="I44" i="2"/>
  <c r="I46" i="2"/>
  <c r="I38" i="2"/>
  <c r="I50" i="2"/>
  <c r="I45" i="2"/>
  <c r="I40" i="2"/>
  <c r="I51" i="2"/>
  <c r="I49" i="2"/>
  <c r="I7" i="2"/>
  <c r="I11" i="2"/>
  <c r="I8" i="2"/>
  <c r="I9" i="2"/>
  <c r="I10" i="2"/>
  <c r="I21" i="2"/>
  <c r="I14" i="2"/>
  <c r="I53" i="2"/>
  <c r="I6" i="2"/>
  <c r="B273" i="1"/>
  <c r="B270" i="1"/>
  <c r="B267" i="1"/>
  <c r="B263" i="1"/>
  <c r="B262" i="1"/>
  <c r="B264" i="1"/>
  <c r="B272" i="1"/>
  <c r="B268" i="1"/>
  <c r="B265" i="1"/>
  <c r="B271" i="1"/>
  <c r="P28" i="2"/>
  <c r="P34" i="2"/>
  <c r="P35" i="2"/>
  <c r="P27" i="2"/>
  <c r="P40" i="2"/>
  <c r="P41" i="2"/>
  <c r="P32" i="2"/>
  <c r="P31" i="2"/>
  <c r="P42" i="2"/>
  <c r="P33" i="2"/>
  <c r="B266" i="1"/>
  <c r="P38" i="2"/>
  <c r="B269" i="1"/>
  <c r="P39" i="2"/>
  <c r="K49" i="2"/>
  <c r="X63" i="2" s="1"/>
  <c r="K44" i="2"/>
  <c r="X64" i="2" s="1"/>
  <c r="K6" i="2"/>
  <c r="X66" i="2" s="1"/>
  <c r="K49" i="8" l="1"/>
  <c r="Z68" i="8" s="1"/>
  <c r="AA68" i="8" s="1"/>
  <c r="K50" i="8" s="1"/>
  <c r="K44" i="8"/>
  <c r="Z65" i="8" s="1"/>
  <c r="AA65" i="8" s="1"/>
  <c r="K45" i="8" s="1"/>
  <c r="K38" i="8"/>
  <c r="Z62" i="8" s="1"/>
  <c r="AA62" i="8" s="1"/>
  <c r="K39" i="8" s="1"/>
  <c r="K6" i="8"/>
  <c r="Z61" i="8" s="1"/>
  <c r="AA61" i="8" s="1"/>
  <c r="K7" i="8" s="1"/>
  <c r="R38" i="8"/>
  <c r="Z69" i="8" s="1"/>
  <c r="AA69" i="8" s="1"/>
  <c r="R39" i="8" s="1"/>
  <c r="R31" i="8"/>
  <c r="Z66" i="8" s="1"/>
  <c r="AA66" i="8" s="1"/>
  <c r="R32" i="8" s="1"/>
</calcChain>
</file>

<file path=xl/sharedStrings.xml><?xml version="1.0" encoding="utf-8"?>
<sst xmlns="http://schemas.openxmlformats.org/spreadsheetml/2006/main" count="1349" uniqueCount="524">
  <si>
    <t>多面的機能支払交付金</t>
    <rPh sb="0" eb="3">
      <t>タメンテキ</t>
    </rPh>
    <rPh sb="3" eb="5">
      <t>キノウ</t>
    </rPh>
    <rPh sb="5" eb="7">
      <t>シハライ</t>
    </rPh>
    <rPh sb="7" eb="10">
      <t>コウフキン</t>
    </rPh>
    <phoneticPr fontId="5"/>
  </si>
  <si>
    <t>自己評価チェックシート</t>
    <rPh sb="0" eb="2">
      <t>ジコ</t>
    </rPh>
    <rPh sb="2" eb="4">
      <t>ヒョウカ</t>
    </rPh>
    <phoneticPr fontId="5"/>
  </si>
  <si>
    <t>はじめに</t>
    <phoneticPr fontId="5"/>
  </si>
  <si>
    <t>　設問の順に沿って、これまでの活動を振り返りましょう。</t>
    <phoneticPr fontId="5"/>
  </si>
  <si>
    <t>都道府県名</t>
    <rPh sb="0" eb="4">
      <t>トドウフケン</t>
    </rPh>
    <rPh sb="4" eb="5">
      <t>メイ</t>
    </rPh>
    <phoneticPr fontId="5"/>
  </si>
  <si>
    <t>市町村名</t>
    <rPh sb="0" eb="3">
      <t>シチョウソン</t>
    </rPh>
    <rPh sb="3" eb="4">
      <t>メイ</t>
    </rPh>
    <phoneticPr fontId="5"/>
  </si>
  <si>
    <t>活動組織名</t>
    <rPh sb="0" eb="2">
      <t>カツドウ</t>
    </rPh>
    <rPh sb="2" eb="5">
      <t>ソシキメイ</t>
    </rPh>
    <phoneticPr fontId="5"/>
  </si>
  <si>
    <t>活動期間</t>
    <rPh sb="0" eb="2">
      <t>カツドウ</t>
    </rPh>
    <rPh sb="2" eb="4">
      <t>キカン</t>
    </rPh>
    <phoneticPr fontId="5"/>
  </si>
  <si>
    <t>年</t>
    <rPh sb="0" eb="1">
      <t>ネン</t>
    </rPh>
    <phoneticPr fontId="5"/>
  </si>
  <si>
    <t>～</t>
    <phoneticPr fontId="5"/>
  </si>
  <si>
    <t>　今回の自己評価が、活動何年目の評価になるか、以下のうち、該当する方にチェックを入れてください。</t>
    <rPh sb="1" eb="3">
      <t>コンカイ</t>
    </rPh>
    <rPh sb="4" eb="6">
      <t>ジコ</t>
    </rPh>
    <rPh sb="6" eb="8">
      <t>ヒョウカ</t>
    </rPh>
    <rPh sb="10" eb="12">
      <t>カツドウ</t>
    </rPh>
    <rPh sb="12" eb="15">
      <t>ナンネンメ</t>
    </rPh>
    <rPh sb="16" eb="18">
      <t>ヒョウカ</t>
    </rPh>
    <rPh sb="23" eb="25">
      <t>イカ</t>
    </rPh>
    <rPh sb="29" eb="31">
      <t>ガイトウ</t>
    </rPh>
    <rPh sb="33" eb="34">
      <t>ホウ</t>
    </rPh>
    <rPh sb="40" eb="41">
      <t>イ</t>
    </rPh>
    <phoneticPr fontId="5"/>
  </si>
  <si>
    <t>活動開始2年目</t>
    <rPh sb="0" eb="2">
      <t>カツドウ</t>
    </rPh>
    <rPh sb="2" eb="4">
      <t>カイシ</t>
    </rPh>
    <rPh sb="5" eb="7">
      <t>ネンメ</t>
    </rPh>
    <phoneticPr fontId="5"/>
  </si>
  <si>
    <t>活動開始4年目</t>
    <rPh sb="0" eb="2">
      <t>カツドウ</t>
    </rPh>
    <rPh sb="2" eb="4">
      <t>カイシ</t>
    </rPh>
    <rPh sb="5" eb="7">
      <t>ネンメ</t>
    </rPh>
    <phoneticPr fontId="5"/>
  </si>
  <si>
    <t>□</t>
    <phoneticPr fontId="4"/>
  </si>
  <si>
    <t>□</t>
    <phoneticPr fontId="4"/>
  </si>
  <si>
    <t>Ⅰ</t>
    <phoneticPr fontId="5"/>
  </si>
  <si>
    <t>農地維持支払</t>
    <rPh sb="0" eb="2">
      <t>ノウチ</t>
    </rPh>
    <rPh sb="2" eb="4">
      <t>イジ</t>
    </rPh>
    <rPh sb="4" eb="6">
      <t>シハラ</t>
    </rPh>
    <phoneticPr fontId="5"/>
  </si>
  <si>
    <t>資源向上支払</t>
    <rPh sb="0" eb="2">
      <t>シゲン</t>
    </rPh>
    <rPh sb="2" eb="4">
      <t>コウジョウ</t>
    </rPh>
    <rPh sb="4" eb="6">
      <t>シハラ</t>
    </rPh>
    <phoneticPr fontId="5"/>
  </si>
  <si>
    <t>組織運営</t>
    <rPh sb="0" eb="2">
      <t>ソシキ</t>
    </rPh>
    <rPh sb="2" eb="4">
      <t>ウンエイ</t>
    </rPh>
    <phoneticPr fontId="5"/>
  </si>
  <si>
    <t>異常気象時の対応</t>
    <rPh sb="0" eb="2">
      <t>イジョウ</t>
    </rPh>
    <rPh sb="2" eb="4">
      <t>キショウ</t>
    </rPh>
    <rPh sb="4" eb="5">
      <t>ジ</t>
    </rPh>
    <rPh sb="6" eb="8">
      <t>タイオウ</t>
    </rPh>
    <phoneticPr fontId="5"/>
  </si>
  <si>
    <t>遊休農地の発生防止のための保全管理</t>
    <rPh sb="0" eb="4">
      <t>ユウキュウノウチ</t>
    </rPh>
    <rPh sb="5" eb="7">
      <t>ハッセイ</t>
    </rPh>
    <rPh sb="7" eb="9">
      <t>ボウシ</t>
    </rPh>
    <rPh sb="13" eb="15">
      <t>ホゼン</t>
    </rPh>
    <rPh sb="15" eb="17">
      <t>カンリ</t>
    </rPh>
    <phoneticPr fontId="5"/>
  </si>
  <si>
    <t>施設の機能診断、軽微な補修等</t>
    <rPh sb="0" eb="2">
      <t>シセツ</t>
    </rPh>
    <rPh sb="3" eb="5">
      <t>キノウ</t>
    </rPh>
    <rPh sb="5" eb="7">
      <t>シンダン</t>
    </rPh>
    <rPh sb="8" eb="10">
      <t>ケイビ</t>
    </rPh>
    <rPh sb="11" eb="13">
      <t>ホシュウ</t>
    </rPh>
    <rPh sb="13" eb="14">
      <t>ナド</t>
    </rPh>
    <phoneticPr fontId="5"/>
  </si>
  <si>
    <t>生態系保全、水質保全に係る活動</t>
    <rPh sb="0" eb="3">
      <t>セイタイケイ</t>
    </rPh>
    <rPh sb="3" eb="5">
      <t>ホゼン</t>
    </rPh>
    <rPh sb="6" eb="8">
      <t>スイシツ</t>
    </rPh>
    <rPh sb="8" eb="10">
      <t>ホゼン</t>
    </rPh>
    <rPh sb="11" eb="12">
      <t>カカ</t>
    </rPh>
    <rPh sb="13" eb="15">
      <t>カツドウ</t>
    </rPh>
    <phoneticPr fontId="5"/>
  </si>
  <si>
    <t>景観形成・生活環境保全に係る活動</t>
    <rPh sb="0" eb="2">
      <t>ケイカン</t>
    </rPh>
    <rPh sb="2" eb="4">
      <t>ケイセイ</t>
    </rPh>
    <rPh sb="5" eb="7">
      <t>セイカツ</t>
    </rPh>
    <rPh sb="7" eb="9">
      <t>カンキョウ</t>
    </rPh>
    <rPh sb="9" eb="11">
      <t>ホゼン</t>
    </rPh>
    <rPh sb="12" eb="13">
      <t>カカ</t>
    </rPh>
    <rPh sb="14" eb="16">
      <t>カツドウ</t>
    </rPh>
    <phoneticPr fontId="5"/>
  </si>
  <si>
    <t>地下水かん養、資源循環に係る活動</t>
    <rPh sb="0" eb="3">
      <t>チカスイ</t>
    </rPh>
    <rPh sb="5" eb="6">
      <t>ヨウ</t>
    </rPh>
    <rPh sb="7" eb="9">
      <t>シゲン</t>
    </rPh>
    <rPh sb="9" eb="11">
      <t>ジュンカン</t>
    </rPh>
    <rPh sb="12" eb="13">
      <t>カカ</t>
    </rPh>
    <rPh sb="14" eb="16">
      <t>カツドウ</t>
    </rPh>
    <phoneticPr fontId="5"/>
  </si>
  <si>
    <t>計画策定、とりまとめ等の事務手続き</t>
    <rPh sb="0" eb="2">
      <t>ケイカク</t>
    </rPh>
    <rPh sb="2" eb="4">
      <t>サクテイ</t>
    </rPh>
    <rPh sb="10" eb="11">
      <t>ナド</t>
    </rPh>
    <rPh sb="12" eb="14">
      <t>ジム</t>
    </rPh>
    <rPh sb="14" eb="16">
      <t>テツヅ</t>
    </rPh>
    <phoneticPr fontId="5"/>
  </si>
  <si>
    <t>◎</t>
    <phoneticPr fontId="5"/>
  </si>
  <si>
    <t>△</t>
    <phoneticPr fontId="5"/>
  </si>
  <si>
    <t>１．増加している</t>
    <rPh sb="2" eb="4">
      <t>ゾウカ</t>
    </rPh>
    <phoneticPr fontId="5"/>
  </si>
  <si>
    <t>２．変化していない</t>
    <rPh sb="2" eb="4">
      <t>ヘンカ</t>
    </rPh>
    <phoneticPr fontId="5"/>
  </si>
  <si>
    <t>３．減少している</t>
    <rPh sb="2" eb="4">
      <t>ゲンショウ</t>
    </rPh>
    <phoneticPr fontId="5"/>
  </si>
  <si>
    <t>１．回数や人数が増加</t>
    <rPh sb="2" eb="4">
      <t>カイスウ</t>
    </rPh>
    <rPh sb="5" eb="7">
      <t>ニンズウ</t>
    </rPh>
    <rPh sb="8" eb="10">
      <t>ゾウカ</t>
    </rPh>
    <phoneticPr fontId="5"/>
  </si>
  <si>
    <t>３．回数や人数が減少</t>
    <rPh sb="2" eb="4">
      <t>カイスウ</t>
    </rPh>
    <rPh sb="5" eb="7">
      <t>ニンズウ</t>
    </rPh>
    <rPh sb="8" eb="10">
      <t>ゲンショウ</t>
    </rPh>
    <phoneticPr fontId="5"/>
  </si>
  <si>
    <t>１．研修等により問題なく確保できている</t>
    <rPh sb="2" eb="4">
      <t>ケンシュウ</t>
    </rPh>
    <rPh sb="4" eb="5">
      <t>ナド</t>
    </rPh>
    <rPh sb="8" eb="10">
      <t>モンダイ</t>
    </rPh>
    <rPh sb="12" eb="14">
      <t>カクホ</t>
    </rPh>
    <phoneticPr fontId="5"/>
  </si>
  <si>
    <t>２．確保が難しくなる懸念がある</t>
    <rPh sb="2" eb="4">
      <t>カクホ</t>
    </rPh>
    <rPh sb="5" eb="6">
      <t>ムズカ</t>
    </rPh>
    <rPh sb="10" eb="12">
      <t>ケネン</t>
    </rPh>
    <phoneticPr fontId="5"/>
  </si>
  <si>
    <t>３．確保が難しくなってきている</t>
    <rPh sb="2" eb="4">
      <t>カクホ</t>
    </rPh>
    <rPh sb="5" eb="6">
      <t>ムズカ</t>
    </rPh>
    <phoneticPr fontId="5"/>
  </si>
  <si>
    <t>１．問題なく作業を実施している</t>
    <rPh sb="2" eb="4">
      <t>モンダイ</t>
    </rPh>
    <rPh sb="6" eb="8">
      <t>サギョウ</t>
    </rPh>
    <rPh sb="9" eb="11">
      <t>ジッシ</t>
    </rPh>
    <phoneticPr fontId="5"/>
  </si>
  <si>
    <t>２．安全対策に不安がある</t>
    <rPh sb="2" eb="4">
      <t>アンゼン</t>
    </rPh>
    <rPh sb="4" eb="6">
      <t>タイサク</t>
    </rPh>
    <rPh sb="7" eb="9">
      <t>フアン</t>
    </rPh>
    <phoneticPr fontId="5"/>
  </si>
  <si>
    <t>３．活動参加者のケガや事故が増えてきている</t>
    <rPh sb="2" eb="4">
      <t>カツドウ</t>
    </rPh>
    <rPh sb="4" eb="7">
      <t>サンカシャ</t>
    </rPh>
    <rPh sb="11" eb="13">
      <t>ジコ</t>
    </rPh>
    <rPh sb="14" eb="15">
      <t>フ</t>
    </rPh>
    <phoneticPr fontId="5"/>
  </si>
  <si>
    <t>ステップ１</t>
    <phoneticPr fontId="5"/>
  </si>
  <si>
    <t>ステップ２</t>
    <phoneticPr fontId="5"/>
  </si>
  <si>
    <t>ステップ３</t>
    <phoneticPr fontId="5"/>
  </si>
  <si>
    <t>ステップ４</t>
    <phoneticPr fontId="5"/>
  </si>
  <si>
    <t>ステップ５</t>
    <phoneticPr fontId="5"/>
  </si>
  <si>
    <t>：関係者の間での地域の現状や目標の共有</t>
    <rPh sb="1" eb="4">
      <t>カンケイシャ</t>
    </rPh>
    <rPh sb="5" eb="6">
      <t>アイダ</t>
    </rPh>
    <phoneticPr fontId="5"/>
  </si>
  <si>
    <t>：目標に向けた課題の整理</t>
    <phoneticPr fontId="5"/>
  </si>
  <si>
    <t>：具体的な計画の策定</t>
    <rPh sb="1" eb="4">
      <t>グタイテキ</t>
    </rPh>
    <rPh sb="5" eb="7">
      <t>ケイカク</t>
    </rPh>
    <rPh sb="8" eb="10">
      <t>サクテイ</t>
    </rPh>
    <phoneticPr fontId="5"/>
  </si>
  <si>
    <t>：計画に沿った実践</t>
    <rPh sb="1" eb="3">
      <t>ケイカク</t>
    </rPh>
    <rPh sb="4" eb="5">
      <t>ソ</t>
    </rPh>
    <rPh sb="7" eb="9">
      <t>ジッセン</t>
    </rPh>
    <phoneticPr fontId="5"/>
  </si>
  <si>
    <t>：課題解決や方法(体制や役割分担等）の検討</t>
    <phoneticPr fontId="5"/>
  </si>
  <si>
    <t>問１</t>
    <rPh sb="0" eb="1">
      <t>トイ</t>
    </rPh>
    <phoneticPr fontId="5"/>
  </si>
  <si>
    <t>問２</t>
    <rPh sb="0" eb="1">
      <t>トイ</t>
    </rPh>
    <phoneticPr fontId="5"/>
  </si>
  <si>
    <t>△</t>
    <phoneticPr fontId="5"/>
  </si>
  <si>
    <t>問題なく取り組んでいる</t>
    <rPh sb="0" eb="2">
      <t>モンダイ</t>
    </rPh>
    <rPh sb="4" eb="5">
      <t>ト</t>
    </rPh>
    <rPh sb="6" eb="7">
      <t>ク</t>
    </rPh>
    <phoneticPr fontId="5"/>
  </si>
  <si>
    <t>負担となってきている</t>
    <rPh sb="0" eb="2">
      <t>フタン</t>
    </rPh>
    <phoneticPr fontId="5"/>
  </si>
  <si>
    <t>積極的に取り組んでいる</t>
    <rPh sb="0" eb="2">
      <t>セッキョク</t>
    </rPh>
    <rPh sb="2" eb="3">
      <t>テキ</t>
    </rPh>
    <rPh sb="4" eb="5">
      <t>ト</t>
    </rPh>
    <rPh sb="6" eb="7">
      <t>ク</t>
    </rPh>
    <phoneticPr fontId="5"/>
  </si>
  <si>
    <t>取り組んでいる</t>
    <rPh sb="0" eb="1">
      <t>ト</t>
    </rPh>
    <rPh sb="2" eb="3">
      <t>ク</t>
    </rPh>
    <phoneticPr fontId="5"/>
  </si>
  <si>
    <t>取り組んでいない</t>
    <rPh sb="0" eb="1">
      <t>ト</t>
    </rPh>
    <rPh sb="2" eb="3">
      <t>ク</t>
    </rPh>
    <phoneticPr fontId="5"/>
  </si>
  <si>
    <t>取り組んでいるが、問題がある</t>
    <rPh sb="0" eb="1">
      <t>ト</t>
    </rPh>
    <rPh sb="2" eb="3">
      <t>ク</t>
    </rPh>
    <rPh sb="9" eb="11">
      <t>モンダイ</t>
    </rPh>
    <phoneticPr fontId="5"/>
  </si>
  <si>
    <t>活動の振り返りによる活動参加者間での取組成果の共有</t>
    <rPh sb="0" eb="2">
      <t>カツドウ</t>
    </rPh>
    <rPh sb="3" eb="4">
      <t>フ</t>
    </rPh>
    <rPh sb="5" eb="6">
      <t>カエ</t>
    </rPh>
    <rPh sb="10" eb="12">
      <t>カツドウ</t>
    </rPh>
    <rPh sb="12" eb="15">
      <t>サンカシャ</t>
    </rPh>
    <rPh sb="15" eb="16">
      <t>アイダ</t>
    </rPh>
    <rPh sb="18" eb="20">
      <t>トリクミ</t>
    </rPh>
    <rPh sb="20" eb="22">
      <t>セイカ</t>
    </rPh>
    <rPh sb="23" eb="25">
      <t>キョウユウ</t>
    </rPh>
    <phoneticPr fontId="5"/>
  </si>
  <si>
    <t>◎</t>
    <phoneticPr fontId="5"/>
  </si>
  <si>
    <t>△</t>
    <phoneticPr fontId="5"/>
  </si>
  <si>
    <t>×</t>
    <phoneticPr fontId="5"/>
  </si>
  <si>
    <t>行政や他の活動組織等との情報交換、連携</t>
    <rPh sb="0" eb="2">
      <t>ギョウセイ</t>
    </rPh>
    <rPh sb="3" eb="4">
      <t>タ</t>
    </rPh>
    <rPh sb="5" eb="7">
      <t>カツドウ</t>
    </rPh>
    <rPh sb="7" eb="9">
      <t>ソシキ</t>
    </rPh>
    <rPh sb="9" eb="10">
      <t>ナド</t>
    </rPh>
    <rPh sb="12" eb="14">
      <t>ジョウホウ</t>
    </rPh>
    <rPh sb="14" eb="16">
      <t>コウカン</t>
    </rPh>
    <rPh sb="17" eb="19">
      <t>レンケイ</t>
    </rPh>
    <phoneticPr fontId="5"/>
  </si>
  <si>
    <t>農業者と非農業者の連携、協働</t>
    <rPh sb="0" eb="3">
      <t>ノウギョウシャ</t>
    </rPh>
    <rPh sb="4" eb="5">
      <t>ヒ</t>
    </rPh>
    <rPh sb="5" eb="8">
      <t>ノウギョウシャ</t>
    </rPh>
    <rPh sb="9" eb="11">
      <t>レンケイ</t>
    </rPh>
    <rPh sb="12" eb="14">
      <t>キョウドウ</t>
    </rPh>
    <phoneticPr fontId="5"/>
  </si>
  <si>
    <t>活動内容の広報等による構成員以外の方の関心の誘発、新たな活動参加者の取り込み</t>
    <rPh sb="0" eb="2">
      <t>カツドウ</t>
    </rPh>
    <rPh sb="2" eb="4">
      <t>ナイヨウ</t>
    </rPh>
    <rPh sb="5" eb="7">
      <t>コウホウ</t>
    </rPh>
    <rPh sb="7" eb="8">
      <t>ナド</t>
    </rPh>
    <rPh sb="11" eb="14">
      <t>コウセイイン</t>
    </rPh>
    <rPh sb="14" eb="16">
      <t>イガイ</t>
    </rPh>
    <rPh sb="17" eb="18">
      <t>カタ</t>
    </rPh>
    <rPh sb="19" eb="21">
      <t>カンシン</t>
    </rPh>
    <rPh sb="22" eb="24">
      <t>ユウハツ</t>
    </rPh>
    <rPh sb="25" eb="26">
      <t>アラ</t>
    </rPh>
    <rPh sb="28" eb="30">
      <t>カツドウ</t>
    </rPh>
    <rPh sb="30" eb="33">
      <t>サンカシャ</t>
    </rPh>
    <rPh sb="34" eb="35">
      <t>ト</t>
    </rPh>
    <rPh sb="36" eb="37">
      <t>コ</t>
    </rPh>
    <phoneticPr fontId="5"/>
  </si>
  <si>
    <t>組織運営や事務を担う人材の育成</t>
    <rPh sb="0" eb="2">
      <t>ソシキ</t>
    </rPh>
    <rPh sb="2" eb="4">
      <t>ウンエイ</t>
    </rPh>
    <rPh sb="5" eb="7">
      <t>ジム</t>
    </rPh>
    <rPh sb="8" eb="9">
      <t>ニナ</t>
    </rPh>
    <rPh sb="10" eb="12">
      <t>ジンザイ</t>
    </rPh>
    <rPh sb="13" eb="15">
      <t>イクセイ</t>
    </rPh>
    <phoneticPr fontId="5"/>
  </si>
  <si>
    <t>△</t>
    <phoneticPr fontId="5"/>
  </si>
  <si>
    <t>×</t>
    <phoneticPr fontId="5"/>
  </si>
  <si>
    <t>Ⅱ</t>
    <phoneticPr fontId="5"/>
  </si>
  <si>
    <t>非農業者等の共同活動への参加による担い手農業者や法人等の負担軽減</t>
    <rPh sb="0" eb="1">
      <t>ヒ</t>
    </rPh>
    <rPh sb="1" eb="4">
      <t>ノウギョウシャ</t>
    </rPh>
    <rPh sb="4" eb="5">
      <t>ナド</t>
    </rPh>
    <rPh sb="6" eb="8">
      <t>キョウドウ</t>
    </rPh>
    <rPh sb="8" eb="10">
      <t>カツドウ</t>
    </rPh>
    <rPh sb="12" eb="14">
      <t>サンカ</t>
    </rPh>
    <rPh sb="17" eb="18">
      <t>ニナ</t>
    </rPh>
    <rPh sb="19" eb="20">
      <t>テ</t>
    </rPh>
    <rPh sb="20" eb="23">
      <t>ノウギョウシャ</t>
    </rPh>
    <rPh sb="24" eb="26">
      <t>ホウジン</t>
    </rPh>
    <rPh sb="26" eb="27">
      <t>トウ</t>
    </rPh>
    <rPh sb="28" eb="30">
      <t>フタン</t>
    </rPh>
    <rPh sb="30" eb="32">
      <t>ケイゲン</t>
    </rPh>
    <phoneticPr fontId="5"/>
  </si>
  <si>
    <t>農業者の営農意欲の維持、向上</t>
    <rPh sb="0" eb="3">
      <t>ノウギョウシャ</t>
    </rPh>
    <rPh sb="4" eb="6">
      <t>エイノウ</t>
    </rPh>
    <rPh sb="6" eb="8">
      <t>イヨク</t>
    </rPh>
    <rPh sb="9" eb="11">
      <t>イジ</t>
    </rPh>
    <rPh sb="12" eb="14">
      <t>コウジョウ</t>
    </rPh>
    <phoneticPr fontId="5"/>
  </si>
  <si>
    <t>非農業者の地域農業や農業用水、農業用水利施設等への理解醸成</t>
    <rPh sb="0" eb="1">
      <t>ヒ</t>
    </rPh>
    <rPh sb="1" eb="4">
      <t>ノウギョウシャ</t>
    </rPh>
    <rPh sb="5" eb="7">
      <t>チイキ</t>
    </rPh>
    <rPh sb="7" eb="9">
      <t>ノウギョウ</t>
    </rPh>
    <rPh sb="10" eb="12">
      <t>ノウギョウ</t>
    </rPh>
    <rPh sb="12" eb="14">
      <t>ヨウスイ</t>
    </rPh>
    <rPh sb="15" eb="18">
      <t>ノウギョウヨウ</t>
    </rPh>
    <rPh sb="18" eb="20">
      <t>スイリ</t>
    </rPh>
    <rPh sb="20" eb="22">
      <t>シセツ</t>
    </rPh>
    <rPh sb="22" eb="23">
      <t>ナド</t>
    </rPh>
    <rPh sb="25" eb="27">
      <t>リカイ</t>
    </rPh>
    <rPh sb="27" eb="29">
      <t>ジョウセイ</t>
    </rPh>
    <phoneticPr fontId="5"/>
  </si>
  <si>
    <t>地域住民の地域資源や農村環境の保全への関心の向上</t>
    <rPh sb="0" eb="2">
      <t>チイキ</t>
    </rPh>
    <rPh sb="2" eb="4">
      <t>ジュウミン</t>
    </rPh>
    <rPh sb="5" eb="7">
      <t>チイキ</t>
    </rPh>
    <rPh sb="7" eb="9">
      <t>シゲン</t>
    </rPh>
    <rPh sb="10" eb="12">
      <t>ノウソン</t>
    </rPh>
    <rPh sb="12" eb="14">
      <t>カンキョウ</t>
    </rPh>
    <rPh sb="15" eb="17">
      <t>ホゼン</t>
    </rPh>
    <rPh sb="19" eb="21">
      <t>カンシン</t>
    </rPh>
    <rPh sb="22" eb="24">
      <t>コウジョウ</t>
    </rPh>
    <phoneticPr fontId="5"/>
  </si>
  <si>
    <t>各種団体や非農業者等の参画の促進</t>
    <rPh sb="0" eb="2">
      <t>カクシュ</t>
    </rPh>
    <rPh sb="2" eb="4">
      <t>ダンタイ</t>
    </rPh>
    <rPh sb="5" eb="6">
      <t>ヒ</t>
    </rPh>
    <rPh sb="6" eb="9">
      <t>ノウギョウシャ</t>
    </rPh>
    <rPh sb="9" eb="10">
      <t>ナド</t>
    </rPh>
    <rPh sb="11" eb="13">
      <t>サンカク</t>
    </rPh>
    <rPh sb="14" eb="16">
      <t>ソクシン</t>
    </rPh>
    <phoneticPr fontId="5"/>
  </si>
  <si>
    <t>話し合いや活動機会の増加による地域コミュニティの活性化</t>
    <rPh sb="0" eb="1">
      <t>ハナ</t>
    </rPh>
    <rPh sb="2" eb="3">
      <t>ア</t>
    </rPh>
    <rPh sb="5" eb="7">
      <t>カツドウ</t>
    </rPh>
    <rPh sb="7" eb="9">
      <t>キカイ</t>
    </rPh>
    <rPh sb="10" eb="12">
      <t>ゾウカ</t>
    </rPh>
    <rPh sb="15" eb="17">
      <t>チイキ</t>
    </rPh>
    <rPh sb="24" eb="27">
      <t>カッセイカ</t>
    </rPh>
    <phoneticPr fontId="5"/>
  </si>
  <si>
    <t>地域の環境の保全・向上</t>
    <rPh sb="0" eb="2">
      <t>チイキ</t>
    </rPh>
    <rPh sb="3" eb="5">
      <t>カンキョウ</t>
    </rPh>
    <rPh sb="6" eb="8">
      <t>ホゼン</t>
    </rPh>
    <rPh sb="9" eb="11">
      <t>コウジョウ</t>
    </rPh>
    <phoneticPr fontId="5"/>
  </si>
  <si>
    <t>水路・農道等の地域資源を保全管理する人材の確保等、管理体制の強化</t>
    <rPh sb="0" eb="2">
      <t>スイロ</t>
    </rPh>
    <rPh sb="3" eb="5">
      <t>ノウドウ</t>
    </rPh>
    <rPh sb="5" eb="6">
      <t>トウ</t>
    </rPh>
    <rPh sb="7" eb="9">
      <t>チイキ</t>
    </rPh>
    <rPh sb="9" eb="11">
      <t>シゲン</t>
    </rPh>
    <rPh sb="12" eb="14">
      <t>ホゼン</t>
    </rPh>
    <rPh sb="14" eb="16">
      <t>カンリ</t>
    </rPh>
    <rPh sb="18" eb="20">
      <t>ジンザイ</t>
    </rPh>
    <rPh sb="21" eb="23">
      <t>カクホ</t>
    </rPh>
    <rPh sb="23" eb="24">
      <t>ナド</t>
    </rPh>
    <rPh sb="25" eb="27">
      <t>カンリ</t>
    </rPh>
    <rPh sb="27" eb="29">
      <t>タイセイ</t>
    </rPh>
    <rPh sb="30" eb="32">
      <t>キョウカ</t>
    </rPh>
    <phoneticPr fontId="2"/>
  </si>
  <si>
    <t>自然災害や二次災害等による被害の抑制・防止、復旧の迅速化</t>
    <rPh sb="0" eb="2">
      <t>シゼン</t>
    </rPh>
    <rPh sb="2" eb="4">
      <t>サイガイ</t>
    </rPh>
    <rPh sb="5" eb="7">
      <t>ニジ</t>
    </rPh>
    <rPh sb="7" eb="9">
      <t>サイガイ</t>
    </rPh>
    <rPh sb="9" eb="10">
      <t>ナド</t>
    </rPh>
    <rPh sb="13" eb="15">
      <t>ヒガイ</t>
    </rPh>
    <rPh sb="16" eb="18">
      <t>ヨクセイ</t>
    </rPh>
    <rPh sb="19" eb="21">
      <t>ボウシ</t>
    </rPh>
    <rPh sb="22" eb="24">
      <t>フッキュウ</t>
    </rPh>
    <rPh sb="25" eb="28">
      <t>ジンソクカ</t>
    </rPh>
    <phoneticPr fontId="5"/>
  </si>
  <si>
    <t>水路・農道等の地域資源の適切な保全、遊休農地の発生防止</t>
    <rPh sb="0" eb="2">
      <t>スイロ</t>
    </rPh>
    <rPh sb="3" eb="5">
      <t>ノウドウ</t>
    </rPh>
    <rPh sb="5" eb="6">
      <t>ナド</t>
    </rPh>
    <rPh sb="7" eb="9">
      <t>チイキ</t>
    </rPh>
    <rPh sb="9" eb="11">
      <t>シゲン</t>
    </rPh>
    <rPh sb="12" eb="14">
      <t>テキセツ</t>
    </rPh>
    <rPh sb="15" eb="17">
      <t>ホゼン</t>
    </rPh>
    <rPh sb="18" eb="22">
      <t>ユウキュウノウチ</t>
    </rPh>
    <rPh sb="23" eb="25">
      <t>ハッセイ</t>
    </rPh>
    <rPh sb="25" eb="27">
      <t>ボウシ</t>
    </rPh>
    <phoneticPr fontId="5"/>
  </si>
  <si>
    <t>施設の破損、故障や溢水等による農業生産や周辺地域への被害抑制</t>
    <rPh sb="0" eb="2">
      <t>シセツ</t>
    </rPh>
    <rPh sb="3" eb="5">
      <t>ハソン</t>
    </rPh>
    <rPh sb="6" eb="8">
      <t>コショウ</t>
    </rPh>
    <rPh sb="9" eb="10">
      <t>アフ</t>
    </rPh>
    <rPh sb="10" eb="11">
      <t>ミズ</t>
    </rPh>
    <rPh sb="11" eb="12">
      <t>ナド</t>
    </rPh>
    <rPh sb="15" eb="17">
      <t>ノウギョウ</t>
    </rPh>
    <rPh sb="17" eb="19">
      <t>セイサン</t>
    </rPh>
    <rPh sb="20" eb="22">
      <t>シュウヘン</t>
    </rPh>
    <rPh sb="22" eb="24">
      <t>チイキ</t>
    </rPh>
    <rPh sb="26" eb="28">
      <t>ヒガイ</t>
    </rPh>
    <rPh sb="28" eb="30">
      <t>ヨクセイ</t>
    </rPh>
    <phoneticPr fontId="5"/>
  </si>
  <si>
    <t>取組内容</t>
    <rPh sb="0" eb="2">
      <t>トリクミ</t>
    </rPh>
    <rPh sb="2" eb="4">
      <t>ナイヨウ</t>
    </rPh>
    <phoneticPr fontId="5"/>
  </si>
  <si>
    <t>活動内容</t>
    <rPh sb="0" eb="2">
      <t>カツドウ</t>
    </rPh>
    <rPh sb="2" eb="4">
      <t>ナイヨウ</t>
    </rPh>
    <phoneticPr fontId="5"/>
  </si>
  <si>
    <t>人</t>
    <rPh sb="0" eb="1">
      <t>ニン</t>
    </rPh>
    <phoneticPr fontId="5"/>
  </si>
  <si>
    <t>令和３年度</t>
    <rPh sb="0" eb="2">
      <t>レイワ</t>
    </rPh>
    <rPh sb="3" eb="4">
      <t>ネン</t>
    </rPh>
    <rPh sb="4" eb="5">
      <t>ド</t>
    </rPh>
    <phoneticPr fontId="5"/>
  </si>
  <si>
    <t>令和４年度</t>
    <rPh sb="0" eb="2">
      <t>レイワ</t>
    </rPh>
    <rPh sb="3" eb="4">
      <t>ネン</t>
    </rPh>
    <rPh sb="4" eb="5">
      <t>ド</t>
    </rPh>
    <phoneticPr fontId="5"/>
  </si>
  <si>
    <t>回</t>
    <rPh sb="0" eb="1">
      <t>カイ</t>
    </rPh>
    <phoneticPr fontId="5"/>
  </si>
  <si>
    <t>これまでの活動を振り返りましょう。</t>
    <phoneticPr fontId="5"/>
  </si>
  <si>
    <t>あなたの組織の活動の実施状況について、点検してみましょう。</t>
    <rPh sb="4" eb="6">
      <t>ソシキ</t>
    </rPh>
    <rPh sb="7" eb="9">
      <t>カツドウ</t>
    </rPh>
    <rPh sb="10" eb="12">
      <t>ジッシ</t>
    </rPh>
    <rPh sb="12" eb="14">
      <t>ジョウキョウ</t>
    </rPh>
    <rPh sb="19" eb="21">
      <t>テンケン</t>
    </rPh>
    <phoneticPr fontId="5"/>
  </si>
  <si>
    <t>活動の継続や展開に向けた取組の実施状況について点検してみましょう。</t>
    <rPh sb="0" eb="2">
      <t>カツドウ</t>
    </rPh>
    <rPh sb="3" eb="5">
      <t>ケイゾク</t>
    </rPh>
    <rPh sb="6" eb="8">
      <t>テンカイ</t>
    </rPh>
    <rPh sb="9" eb="10">
      <t>ム</t>
    </rPh>
    <rPh sb="12" eb="14">
      <t>トリクミ</t>
    </rPh>
    <rPh sb="15" eb="17">
      <t>ジッシ</t>
    </rPh>
    <rPh sb="17" eb="19">
      <t>ジョウキョウ</t>
    </rPh>
    <rPh sb="23" eb="25">
      <t>テンケン</t>
    </rPh>
    <phoneticPr fontId="5"/>
  </si>
  <si>
    <t>活動の効果、活動による地域の変化等について確認してみましょう。</t>
    <rPh sb="0" eb="2">
      <t>カツドウ</t>
    </rPh>
    <rPh sb="3" eb="5">
      <t>コウカ</t>
    </rPh>
    <rPh sb="6" eb="8">
      <t>カツドウ</t>
    </rPh>
    <rPh sb="11" eb="13">
      <t>チイキ</t>
    </rPh>
    <rPh sb="14" eb="16">
      <t>ヘンカ</t>
    </rPh>
    <rPh sb="16" eb="17">
      <t>トウ</t>
    </rPh>
    <rPh sb="21" eb="23">
      <t>カクニン</t>
    </rPh>
    <phoneticPr fontId="5"/>
  </si>
  <si>
    <t>【波及的な効果】</t>
    <rPh sb="0" eb="2">
      <t>ハキュウテキ</t>
    </rPh>
    <rPh sb="3" eb="5">
      <t>コウカ</t>
    </rPh>
    <phoneticPr fontId="11"/>
  </si>
  <si>
    <t>担い手の確保が図られている</t>
    <rPh sb="0" eb="1">
      <t>ニナ</t>
    </rPh>
    <rPh sb="2" eb="3">
      <t>テ</t>
    </rPh>
    <rPh sb="4" eb="6">
      <t>カクホ</t>
    </rPh>
    <rPh sb="7" eb="8">
      <t>ハカ</t>
    </rPh>
    <phoneticPr fontId="2"/>
  </si>
  <si>
    <t>農地の利用集積が図られている</t>
    <rPh sb="0" eb="2">
      <t>ノウチ</t>
    </rPh>
    <rPh sb="3" eb="5">
      <t>リヨウ</t>
    </rPh>
    <rPh sb="5" eb="7">
      <t>シュウセキ</t>
    </rPh>
    <rPh sb="8" eb="9">
      <t>ハカ</t>
    </rPh>
    <phoneticPr fontId="2"/>
  </si>
  <si>
    <t>６次産業化や農産物の高付加価値化につながっている</t>
    <rPh sb="6" eb="9">
      <t>ノウサンブツ</t>
    </rPh>
    <rPh sb="10" eb="11">
      <t>コウ</t>
    </rPh>
    <rPh sb="11" eb="13">
      <t>フカ</t>
    </rPh>
    <rPh sb="13" eb="16">
      <t>カチカ</t>
    </rPh>
    <phoneticPr fontId="2"/>
  </si>
  <si>
    <t>異常気象への対応や防災・減災への取組に関する情報発信・情報共有、意識啓発</t>
    <rPh sb="0" eb="2">
      <t>イジョウ</t>
    </rPh>
    <rPh sb="2" eb="4">
      <t>キショウ</t>
    </rPh>
    <rPh sb="6" eb="8">
      <t>タイオウ</t>
    </rPh>
    <rPh sb="9" eb="11">
      <t>ボウサイ</t>
    </rPh>
    <rPh sb="12" eb="14">
      <t>ゲンサイ</t>
    </rPh>
    <rPh sb="16" eb="18">
      <t>トリクミ</t>
    </rPh>
    <rPh sb="19" eb="20">
      <t>カン</t>
    </rPh>
    <rPh sb="22" eb="24">
      <t>ジョウホウ</t>
    </rPh>
    <rPh sb="24" eb="26">
      <t>ハッシン</t>
    </rPh>
    <rPh sb="27" eb="29">
      <t>ジョウホウ</t>
    </rPh>
    <rPh sb="29" eb="31">
      <t>キョウユウ</t>
    </rPh>
    <rPh sb="32" eb="34">
      <t>イシキ</t>
    </rPh>
    <rPh sb="34" eb="36">
      <t>ケイハツ</t>
    </rPh>
    <phoneticPr fontId="5"/>
  </si>
  <si>
    <t>①機能診断・補修技術等の習得、習得者の確保</t>
    <rPh sb="1" eb="3">
      <t>キノウ</t>
    </rPh>
    <rPh sb="3" eb="5">
      <t>シンダン</t>
    </rPh>
    <rPh sb="6" eb="8">
      <t>ホシュウ</t>
    </rPh>
    <rPh sb="8" eb="10">
      <t>ギジュツ</t>
    </rPh>
    <rPh sb="10" eb="11">
      <t>ナド</t>
    </rPh>
    <rPh sb="12" eb="14">
      <t>シュウトク</t>
    </rPh>
    <rPh sb="15" eb="17">
      <t>シュウトク</t>
    </rPh>
    <rPh sb="17" eb="18">
      <t>シャ</t>
    </rPh>
    <rPh sb="19" eb="21">
      <t>カクホ</t>
    </rPh>
    <phoneticPr fontId="5"/>
  </si>
  <si>
    <t>②作業安全対策</t>
    <rPh sb="1" eb="3">
      <t>サギョウ</t>
    </rPh>
    <rPh sb="3" eb="5">
      <t>アンゼン</t>
    </rPh>
    <rPh sb="5" eb="7">
      <t>タイサク</t>
    </rPh>
    <phoneticPr fontId="5"/>
  </si>
  <si>
    <t>②年間の話し合い等の開催回数</t>
    <rPh sb="1" eb="3">
      <t>ネンカン</t>
    </rPh>
    <rPh sb="4" eb="5">
      <t>ハナ</t>
    </rPh>
    <rPh sb="6" eb="7">
      <t>ア</t>
    </rPh>
    <rPh sb="8" eb="9">
      <t>ナド</t>
    </rPh>
    <rPh sb="10" eb="12">
      <t>カイサイ</t>
    </rPh>
    <rPh sb="12" eb="14">
      <t>カイスウ</t>
    </rPh>
    <phoneticPr fontId="5"/>
  </si>
  <si>
    <t>①活動参加者</t>
    <rPh sb="1" eb="3">
      <t>カツドウ</t>
    </rPh>
    <rPh sb="3" eb="6">
      <t>サンカシャ</t>
    </rPh>
    <phoneticPr fontId="5"/>
  </si>
  <si>
    <t>Ⅰ</t>
    <phoneticPr fontId="5"/>
  </si>
  <si>
    <t>自己評価組織が活動する地域に現れている変化の評価</t>
    <rPh sb="0" eb="2">
      <t>ジコ</t>
    </rPh>
    <rPh sb="2" eb="4">
      <t>ヒョウカ</t>
    </rPh>
    <rPh sb="4" eb="6">
      <t>ソシキ</t>
    </rPh>
    <rPh sb="7" eb="9">
      <t>カツドウ</t>
    </rPh>
    <rPh sb="11" eb="13">
      <t>チイキ</t>
    </rPh>
    <rPh sb="14" eb="15">
      <t>アラワ</t>
    </rPh>
    <rPh sb="19" eb="21">
      <t>ヘンカ</t>
    </rPh>
    <rPh sb="22" eb="24">
      <t>ヒョウカ</t>
    </rPh>
    <phoneticPr fontId="5"/>
  </si>
  <si>
    <t>優良</t>
    <rPh sb="0" eb="2">
      <t>ユウリョウ</t>
    </rPh>
    <phoneticPr fontId="5"/>
  </si>
  <si>
    <t>適当</t>
    <rPh sb="0" eb="2">
      <t>テキトウ</t>
    </rPh>
    <phoneticPr fontId="5"/>
  </si>
  <si>
    <t>返還</t>
    <rPh sb="0" eb="2">
      <t>ヘンカン</t>
    </rPh>
    <phoneticPr fontId="5"/>
  </si>
  <si>
    <t>計画どおりの活動が行われているが、活動の改善が必要、または活動の継続性に懸念がある</t>
    <rPh sb="0" eb="2">
      <t>ケイカク</t>
    </rPh>
    <rPh sb="6" eb="8">
      <t>カツドウ</t>
    </rPh>
    <rPh sb="9" eb="10">
      <t>オコナ</t>
    </rPh>
    <rPh sb="17" eb="19">
      <t>カツドウ</t>
    </rPh>
    <rPh sb="20" eb="22">
      <t>カイゼン</t>
    </rPh>
    <rPh sb="23" eb="25">
      <t>ヒツヨウ</t>
    </rPh>
    <rPh sb="29" eb="31">
      <t>カツドウ</t>
    </rPh>
    <rPh sb="32" eb="35">
      <t>ケイゾクセイ</t>
    </rPh>
    <rPh sb="36" eb="38">
      <t>ケネン</t>
    </rPh>
    <phoneticPr fontId="5"/>
  </si>
  <si>
    <t>計画どおりの活動の実施が見込まれ、活動の継続性に懸念はない</t>
    <rPh sb="0" eb="2">
      <t>ケイカク</t>
    </rPh>
    <rPh sb="6" eb="8">
      <t>カツドウ</t>
    </rPh>
    <rPh sb="9" eb="11">
      <t>ジッシ</t>
    </rPh>
    <rPh sb="12" eb="14">
      <t>ミコ</t>
    </rPh>
    <rPh sb="17" eb="19">
      <t>カツドウ</t>
    </rPh>
    <rPh sb="20" eb="23">
      <t>ケイゾクセイ</t>
    </rPh>
    <rPh sb="24" eb="26">
      <t>ケネン</t>
    </rPh>
    <phoneticPr fontId="5"/>
  </si>
  <si>
    <t>市町村評価チェックシート</t>
    <rPh sb="0" eb="3">
      <t>シチョウソン</t>
    </rPh>
    <rPh sb="3" eb="5">
      <t>ヒョウカ</t>
    </rPh>
    <phoneticPr fontId="5"/>
  </si>
  <si>
    <t>組織の評価</t>
    <rPh sb="0" eb="2">
      <t>ソシキ</t>
    </rPh>
    <rPh sb="3" eb="5">
      <t>ヒョウカ</t>
    </rPh>
    <phoneticPr fontId="5"/>
  </si>
  <si>
    <t>市町村評価</t>
    <rPh sb="0" eb="3">
      <t>シチョウソン</t>
    </rPh>
    <rPh sb="3" eb="5">
      <t>ヒョウカ</t>
    </rPh>
    <phoneticPr fontId="5"/>
  </si>
  <si>
    <t>指導・助言の内容</t>
    <rPh sb="0" eb="2">
      <t>シドウ</t>
    </rPh>
    <rPh sb="3" eb="5">
      <t>ジョゲン</t>
    </rPh>
    <rPh sb="6" eb="8">
      <t>ナイヨウ</t>
    </rPh>
    <phoneticPr fontId="5"/>
  </si>
  <si>
    <t>計画以上の活動の実施が見込まれ、活動の継続性に懸念はない</t>
    <rPh sb="0" eb="2">
      <t>ケイカク</t>
    </rPh>
    <rPh sb="2" eb="4">
      <t>イジョウ</t>
    </rPh>
    <rPh sb="5" eb="7">
      <t>カツドウ</t>
    </rPh>
    <rPh sb="8" eb="10">
      <t>ジッシ</t>
    </rPh>
    <rPh sb="11" eb="13">
      <t>ミコ</t>
    </rPh>
    <rPh sb="16" eb="18">
      <t>カツドウ</t>
    </rPh>
    <rPh sb="19" eb="22">
      <t>ケイゾクセイ</t>
    </rPh>
    <rPh sb="23" eb="25">
      <t>ケネン</t>
    </rPh>
    <phoneticPr fontId="5"/>
  </si>
  <si>
    <t>活動組織の自己評価を踏まえた市町村評価</t>
    <rPh sb="0" eb="2">
      <t>カツドウ</t>
    </rPh>
    <rPh sb="2" eb="4">
      <t>ソシキ</t>
    </rPh>
    <rPh sb="5" eb="7">
      <t>ジコ</t>
    </rPh>
    <rPh sb="7" eb="9">
      <t>ヒョウカ</t>
    </rPh>
    <rPh sb="10" eb="11">
      <t>フ</t>
    </rPh>
    <rPh sb="14" eb="17">
      <t>シチョウソン</t>
    </rPh>
    <rPh sb="17" eb="19">
      <t>ヒョウカ</t>
    </rPh>
    <phoneticPr fontId="5"/>
  </si>
  <si>
    <t>水路・農道等の地域資源の適切な保全、遊休農地の発生防止</t>
    <rPh sb="0" eb="2">
      <t>スイロ</t>
    </rPh>
    <rPh sb="3" eb="5">
      <t>ノウドウ</t>
    </rPh>
    <rPh sb="5" eb="6">
      <t>ナド</t>
    </rPh>
    <rPh sb="7" eb="9">
      <t>チイキ</t>
    </rPh>
    <rPh sb="9" eb="11">
      <t>シゲン</t>
    </rPh>
    <rPh sb="12" eb="14">
      <t>テキセツ</t>
    </rPh>
    <rPh sb="15" eb="17">
      <t>ホゼン</t>
    </rPh>
    <rPh sb="18" eb="22">
      <t>ユウキュウノウチ</t>
    </rPh>
    <rPh sb="23" eb="25">
      <t>ハッセイ</t>
    </rPh>
    <rPh sb="25" eb="27">
      <t>ボウシ</t>
    </rPh>
    <phoneticPr fontId="2"/>
  </si>
  <si>
    <t>地域住民の地域資源や農村環境の保全への関心の向上</t>
    <rPh sb="0" eb="2">
      <t>チイキ</t>
    </rPh>
    <rPh sb="2" eb="4">
      <t>ジュウミン</t>
    </rPh>
    <rPh sb="5" eb="7">
      <t>チイキ</t>
    </rPh>
    <rPh sb="7" eb="9">
      <t>シゲン</t>
    </rPh>
    <rPh sb="10" eb="12">
      <t>ノウソン</t>
    </rPh>
    <rPh sb="12" eb="14">
      <t>カンキョウ</t>
    </rPh>
    <rPh sb="15" eb="17">
      <t>ホゼン</t>
    </rPh>
    <rPh sb="19" eb="21">
      <t>カンシン</t>
    </rPh>
    <rPh sb="22" eb="24">
      <t>コウジョウ</t>
    </rPh>
    <phoneticPr fontId="2"/>
  </si>
  <si>
    <t>地域の環境の保全・向上</t>
    <rPh sb="0" eb="2">
      <t>チイキ</t>
    </rPh>
    <rPh sb="3" eb="5">
      <t>カンキョウ</t>
    </rPh>
    <rPh sb="6" eb="8">
      <t>ホゼン</t>
    </rPh>
    <rPh sb="9" eb="11">
      <t>コウジョウ</t>
    </rPh>
    <phoneticPr fontId="2"/>
  </si>
  <si>
    <t>施設の破損、故障や溢水等による農業生産や周辺地域への被害抑制</t>
    <rPh sb="0" eb="2">
      <t>シセツ</t>
    </rPh>
    <rPh sb="3" eb="5">
      <t>ハソン</t>
    </rPh>
    <rPh sb="6" eb="8">
      <t>コショウ</t>
    </rPh>
    <rPh sb="9" eb="10">
      <t>アフ</t>
    </rPh>
    <rPh sb="10" eb="11">
      <t>ミズ</t>
    </rPh>
    <rPh sb="11" eb="12">
      <t>ナド</t>
    </rPh>
    <rPh sb="15" eb="17">
      <t>ノウギョウ</t>
    </rPh>
    <rPh sb="17" eb="19">
      <t>セイサン</t>
    </rPh>
    <rPh sb="20" eb="22">
      <t>シュウヘン</t>
    </rPh>
    <rPh sb="22" eb="24">
      <t>チイキ</t>
    </rPh>
    <rPh sb="26" eb="28">
      <t>ヒガイ</t>
    </rPh>
    <rPh sb="28" eb="30">
      <t>ヨクセイ</t>
    </rPh>
    <phoneticPr fontId="2"/>
  </si>
  <si>
    <t>自然災害や二次災害等による被害の抑制・防止、復旧の迅速化</t>
    <rPh sb="0" eb="2">
      <t>シゼン</t>
    </rPh>
    <rPh sb="2" eb="4">
      <t>サイガイ</t>
    </rPh>
    <rPh sb="5" eb="7">
      <t>ニジ</t>
    </rPh>
    <rPh sb="7" eb="9">
      <t>サイガイ</t>
    </rPh>
    <rPh sb="9" eb="10">
      <t>ナド</t>
    </rPh>
    <rPh sb="13" eb="15">
      <t>ヒガイ</t>
    </rPh>
    <rPh sb="16" eb="18">
      <t>ヨクセイ</t>
    </rPh>
    <rPh sb="19" eb="21">
      <t>ボウシ</t>
    </rPh>
    <rPh sb="22" eb="24">
      <t>フッキュウ</t>
    </rPh>
    <rPh sb="25" eb="28">
      <t>ジンソクカ</t>
    </rPh>
    <phoneticPr fontId="2"/>
  </si>
  <si>
    <t>非農業者等の共同活動への参加による担い手農業者や法人等の負担軽減</t>
    <rPh sb="0" eb="1">
      <t>ヒ</t>
    </rPh>
    <rPh sb="1" eb="4">
      <t>ノウギョウシャ</t>
    </rPh>
    <rPh sb="4" eb="5">
      <t>ナド</t>
    </rPh>
    <rPh sb="6" eb="8">
      <t>キョウドウ</t>
    </rPh>
    <rPh sb="8" eb="10">
      <t>カツドウ</t>
    </rPh>
    <rPh sb="12" eb="14">
      <t>サンカ</t>
    </rPh>
    <rPh sb="17" eb="18">
      <t>ニナ</t>
    </rPh>
    <rPh sb="19" eb="20">
      <t>テ</t>
    </rPh>
    <rPh sb="20" eb="23">
      <t>ノウギョウシャ</t>
    </rPh>
    <rPh sb="24" eb="26">
      <t>ホウジン</t>
    </rPh>
    <rPh sb="26" eb="27">
      <t>トウ</t>
    </rPh>
    <rPh sb="28" eb="30">
      <t>フタン</t>
    </rPh>
    <rPh sb="30" eb="32">
      <t>ケイゲン</t>
    </rPh>
    <phoneticPr fontId="2"/>
  </si>
  <si>
    <t>農業者の営農意欲の維持、向上</t>
    <rPh sb="0" eb="3">
      <t>ノウギョウシャ</t>
    </rPh>
    <rPh sb="4" eb="6">
      <t>エイノウ</t>
    </rPh>
    <rPh sb="6" eb="8">
      <t>イヨク</t>
    </rPh>
    <rPh sb="9" eb="11">
      <t>イジ</t>
    </rPh>
    <rPh sb="12" eb="14">
      <t>コウジョウ</t>
    </rPh>
    <phoneticPr fontId="2"/>
  </si>
  <si>
    <t>非農業者の地域農業や農業用水、農業用水利施設等への理解醸成</t>
    <rPh sb="0" eb="1">
      <t>ヒ</t>
    </rPh>
    <rPh sb="1" eb="4">
      <t>ノウギョウシャ</t>
    </rPh>
    <rPh sb="5" eb="7">
      <t>チイキ</t>
    </rPh>
    <rPh sb="7" eb="9">
      <t>ノウギョウ</t>
    </rPh>
    <rPh sb="10" eb="12">
      <t>ノウギョウ</t>
    </rPh>
    <rPh sb="12" eb="14">
      <t>ヨウスイ</t>
    </rPh>
    <rPh sb="15" eb="18">
      <t>ノウギョウヨウ</t>
    </rPh>
    <rPh sb="18" eb="20">
      <t>スイリ</t>
    </rPh>
    <rPh sb="20" eb="22">
      <t>シセツ</t>
    </rPh>
    <rPh sb="22" eb="23">
      <t>ナド</t>
    </rPh>
    <rPh sb="25" eb="27">
      <t>リカイ</t>
    </rPh>
    <rPh sb="27" eb="29">
      <t>ジョウセイ</t>
    </rPh>
    <phoneticPr fontId="2"/>
  </si>
  <si>
    <t>各種団体や非農業者等の参画の促進</t>
    <rPh sb="0" eb="2">
      <t>カクシュ</t>
    </rPh>
    <rPh sb="2" eb="4">
      <t>ダンタイ</t>
    </rPh>
    <rPh sb="5" eb="6">
      <t>ヒ</t>
    </rPh>
    <rPh sb="6" eb="9">
      <t>ノウギョウシャ</t>
    </rPh>
    <rPh sb="9" eb="10">
      <t>ナド</t>
    </rPh>
    <rPh sb="11" eb="13">
      <t>サンカク</t>
    </rPh>
    <rPh sb="14" eb="16">
      <t>ソクシン</t>
    </rPh>
    <phoneticPr fontId="2"/>
  </si>
  <si>
    <t>話し合いや活動機会の増加による地域コミュニティの活性化</t>
    <rPh sb="0" eb="1">
      <t>ハナ</t>
    </rPh>
    <rPh sb="2" eb="3">
      <t>ア</t>
    </rPh>
    <rPh sb="5" eb="7">
      <t>カツドウ</t>
    </rPh>
    <rPh sb="7" eb="9">
      <t>キカイ</t>
    </rPh>
    <rPh sb="10" eb="12">
      <t>ゾウカ</t>
    </rPh>
    <rPh sb="15" eb="17">
      <t>チイキ</t>
    </rPh>
    <rPh sb="24" eb="27">
      <t>カッセイカ</t>
    </rPh>
    <phoneticPr fontId="2"/>
  </si>
  <si>
    <t>現在、問題なく取り組んでいるものの、今後負担となる可能性がある</t>
    <rPh sb="0" eb="2">
      <t>ゲンザイ</t>
    </rPh>
    <rPh sb="3" eb="5">
      <t>モンダイ</t>
    </rPh>
    <rPh sb="7" eb="8">
      <t>ト</t>
    </rPh>
    <rPh sb="9" eb="10">
      <t>ク</t>
    </rPh>
    <rPh sb="18" eb="20">
      <t>コンゴ</t>
    </rPh>
    <rPh sb="20" eb="22">
      <t>フタン</t>
    </rPh>
    <rPh sb="25" eb="28">
      <t>カノウセイ</t>
    </rPh>
    <phoneticPr fontId="5"/>
  </si>
  <si>
    <t>施設（水路、農道、ため池）の草刈り、泥上げ等</t>
    <rPh sb="0" eb="2">
      <t>シセツ</t>
    </rPh>
    <rPh sb="3" eb="5">
      <t>スイロ</t>
    </rPh>
    <rPh sb="6" eb="8">
      <t>ノウドウ</t>
    </rPh>
    <rPh sb="11" eb="12">
      <t>イケ</t>
    </rPh>
    <rPh sb="14" eb="16">
      <t>クサカ</t>
    </rPh>
    <rPh sb="18" eb="19">
      <t>ドロ</t>
    </rPh>
    <rPh sb="19" eb="20">
      <t>ア</t>
    </rPh>
    <rPh sb="21" eb="22">
      <t>ナド</t>
    </rPh>
    <phoneticPr fontId="5"/>
  </si>
  <si>
    <t>学校教育との連携や若い世代及び女性の参加等による多世代に渡る取組の実施</t>
    <rPh sb="0" eb="2">
      <t>ガッコウ</t>
    </rPh>
    <rPh sb="2" eb="4">
      <t>キョウイク</t>
    </rPh>
    <rPh sb="6" eb="8">
      <t>レンケイ</t>
    </rPh>
    <rPh sb="9" eb="10">
      <t>ワカ</t>
    </rPh>
    <rPh sb="11" eb="13">
      <t>セダイ</t>
    </rPh>
    <rPh sb="13" eb="14">
      <t>オヨ</t>
    </rPh>
    <rPh sb="15" eb="17">
      <t>ジョセイ</t>
    </rPh>
    <rPh sb="18" eb="21">
      <t>サンカナド</t>
    </rPh>
    <rPh sb="24" eb="25">
      <t>タ</t>
    </rPh>
    <rPh sb="25" eb="27">
      <t>セダイ</t>
    </rPh>
    <rPh sb="28" eb="29">
      <t>ワタ</t>
    </rPh>
    <rPh sb="30" eb="32">
      <t>トリクミ</t>
    </rPh>
    <rPh sb="33" eb="35">
      <t>ジッシ</t>
    </rPh>
    <phoneticPr fontId="5"/>
  </si>
  <si>
    <t>異常気象への対応や防災・減災への関心の向上</t>
    <rPh sb="16" eb="18">
      <t>カンシン</t>
    </rPh>
    <rPh sb="19" eb="21">
      <t>コウジョウ</t>
    </rPh>
    <phoneticPr fontId="2"/>
  </si>
  <si>
    <t>Ⅲ</t>
    <phoneticPr fontId="5"/>
  </si>
  <si>
    <t>今後の活動について考えてみましょう。</t>
    <rPh sb="0" eb="2">
      <t>コンゴ</t>
    </rPh>
    <rPh sb="3" eb="5">
      <t>カツドウ</t>
    </rPh>
    <rPh sb="9" eb="10">
      <t>カンガ</t>
    </rPh>
    <phoneticPr fontId="5"/>
  </si>
  <si>
    <t>今後の活動内容や組織体制等の展望や活動を継続していく上での課題、市町村等にアドバイスしてもらいたいことについて、記入してください。</t>
    <rPh sb="0" eb="2">
      <t>コンゴ</t>
    </rPh>
    <rPh sb="3" eb="5">
      <t>カツドウ</t>
    </rPh>
    <rPh sb="5" eb="7">
      <t>ナイヨウ</t>
    </rPh>
    <rPh sb="8" eb="10">
      <t>ソシキ</t>
    </rPh>
    <rPh sb="10" eb="12">
      <t>タイセイ</t>
    </rPh>
    <rPh sb="12" eb="13">
      <t>ナド</t>
    </rPh>
    <rPh sb="14" eb="16">
      <t>テンボウ</t>
    </rPh>
    <rPh sb="17" eb="19">
      <t>カツドウ</t>
    </rPh>
    <rPh sb="20" eb="22">
      <t>ケイゾク</t>
    </rPh>
    <rPh sb="26" eb="27">
      <t>ウエ</t>
    </rPh>
    <rPh sb="29" eb="31">
      <t>カダイ</t>
    </rPh>
    <rPh sb="32" eb="35">
      <t>シチョウソン</t>
    </rPh>
    <rPh sb="35" eb="36">
      <t>ナド</t>
    </rPh>
    <rPh sb="56" eb="58">
      <t>キニュウ</t>
    </rPh>
    <phoneticPr fontId="2"/>
  </si>
  <si>
    <t>環境</t>
    <rPh sb="0" eb="2">
      <t>カンキョウ</t>
    </rPh>
    <phoneticPr fontId="2"/>
  </si>
  <si>
    <t>実施状況</t>
    <rPh sb="0" eb="2">
      <t>ジッシ</t>
    </rPh>
    <rPh sb="2" eb="4">
      <t>ジョウキョウ</t>
    </rPh>
    <phoneticPr fontId="2"/>
  </si>
  <si>
    <t>社会</t>
    <rPh sb="0" eb="2">
      <t>シャカイ</t>
    </rPh>
    <phoneticPr fontId="2"/>
  </si>
  <si>
    <t>ガバナンス</t>
    <phoneticPr fontId="2"/>
  </si>
  <si>
    <t>リスク軽減</t>
    <rPh sb="3" eb="5">
      <t>ケイゲン</t>
    </rPh>
    <phoneticPr fontId="2"/>
  </si>
  <si>
    <t>ガバナンス</t>
    <phoneticPr fontId="2"/>
  </si>
  <si>
    <t>効果</t>
    <rPh sb="0" eb="2">
      <t>コウカ</t>
    </rPh>
    <phoneticPr fontId="2"/>
  </si>
  <si>
    <t>ガバナンス</t>
    <phoneticPr fontId="2"/>
  </si>
  <si>
    <t>水路・農道等の地域資源を保全管理する人材の確保等、管理体制の強化</t>
    <rPh sb="0" eb="2">
      <t>スイロ</t>
    </rPh>
    <rPh sb="3" eb="5">
      <t>ノウドウ</t>
    </rPh>
    <rPh sb="5" eb="6">
      <t>トウ</t>
    </rPh>
    <rPh sb="7" eb="9">
      <t>チイキ</t>
    </rPh>
    <rPh sb="9" eb="11">
      <t>シゲン</t>
    </rPh>
    <rPh sb="12" eb="14">
      <t>ホゼン</t>
    </rPh>
    <rPh sb="14" eb="16">
      <t>カンリ</t>
    </rPh>
    <rPh sb="18" eb="20">
      <t>ジンザイ</t>
    </rPh>
    <rPh sb="21" eb="23">
      <t>カクホ</t>
    </rPh>
    <rPh sb="23" eb="24">
      <t>ナド</t>
    </rPh>
    <rPh sb="25" eb="27">
      <t>カンリ</t>
    </rPh>
    <rPh sb="27" eb="29">
      <t>タイセイ</t>
    </rPh>
    <rPh sb="30" eb="32">
      <t>キョウカ</t>
    </rPh>
    <phoneticPr fontId="5"/>
  </si>
  <si>
    <t>異常気象への対応や防災・減災への関心の向上</t>
    <rPh sb="16" eb="18">
      <t>カンシン</t>
    </rPh>
    <rPh sb="19" eb="21">
      <t>コウジョウ</t>
    </rPh>
    <phoneticPr fontId="5"/>
  </si>
  <si>
    <t>活動の効果、活動による地域の変化等</t>
    <rPh sb="0" eb="2">
      <t>カツドウ</t>
    </rPh>
    <rPh sb="3" eb="5">
      <t>コウカ</t>
    </rPh>
    <rPh sb="6" eb="8">
      <t>カツドウ</t>
    </rPh>
    <rPh sb="11" eb="13">
      <t>チイキ</t>
    </rPh>
    <rPh sb="14" eb="16">
      <t>ヘンカ</t>
    </rPh>
    <rPh sb="16" eb="17">
      <t>ナド</t>
    </rPh>
    <phoneticPr fontId="5"/>
  </si>
  <si>
    <t>かなり効果がある、かなりの効果が見込まれる</t>
    <rPh sb="3" eb="5">
      <t>コウカ</t>
    </rPh>
    <rPh sb="13" eb="15">
      <t>コウカ</t>
    </rPh>
    <rPh sb="16" eb="18">
      <t>ミコ</t>
    </rPh>
    <phoneticPr fontId="5"/>
  </si>
  <si>
    <t>効果がある、効果が現れる見込みがある</t>
    <rPh sb="0" eb="2">
      <t>コウカ</t>
    </rPh>
    <rPh sb="6" eb="8">
      <t>コウカ</t>
    </rPh>
    <rPh sb="9" eb="10">
      <t>アラワ</t>
    </rPh>
    <rPh sb="12" eb="14">
      <t>ミコ</t>
    </rPh>
    <phoneticPr fontId="5"/>
  </si>
  <si>
    <t>あまり効果はない</t>
    <rPh sb="3" eb="5">
      <t>コウカ</t>
    </rPh>
    <phoneticPr fontId="5"/>
  </si>
  <si>
    <t>全く効果はない</t>
    <rPh sb="0" eb="1">
      <t>マッタ</t>
    </rPh>
    <rPh sb="2" eb="4">
      <t>コウカ</t>
    </rPh>
    <phoneticPr fontId="5"/>
  </si>
  <si>
    <t>活動組織の自己評価を踏まえ、「市町村の判断基準のガイドライン」に基づいて、組織の評価を行い、チェック”■”してください。</t>
    <phoneticPr fontId="5"/>
  </si>
  <si>
    <t>効果が現れている、または現れる見込みについて、当てはまる記号（◎、○、△、×）を記入してください。</t>
    <rPh sb="0" eb="2">
      <t>コウカ</t>
    </rPh>
    <rPh sb="3" eb="4">
      <t>アラワ</t>
    </rPh>
    <rPh sb="12" eb="13">
      <t>アラワ</t>
    </rPh>
    <rPh sb="15" eb="17">
      <t>ミコ</t>
    </rPh>
    <rPh sb="23" eb="24">
      <t>ア</t>
    </rPh>
    <rPh sb="28" eb="30">
      <t>キゴウ</t>
    </rPh>
    <rPh sb="40" eb="42">
      <t>キニュウ</t>
    </rPh>
    <phoneticPr fontId="5"/>
  </si>
  <si>
    <t>活動の実施状況</t>
    <rPh sb="0" eb="2">
      <t>カツドウ</t>
    </rPh>
    <rPh sb="3" eb="5">
      <t>ジッシ</t>
    </rPh>
    <rPh sb="5" eb="7">
      <t>ジョウキョウ</t>
    </rPh>
    <phoneticPr fontId="4"/>
  </si>
  <si>
    <t>共通</t>
    <rPh sb="0" eb="2">
      <t>キョウツウ</t>
    </rPh>
    <phoneticPr fontId="4"/>
  </si>
  <si>
    <t>活動参加者</t>
    <rPh sb="0" eb="2">
      <t>カツドウ</t>
    </rPh>
    <rPh sb="2" eb="5">
      <t>サンカシャ</t>
    </rPh>
    <phoneticPr fontId="4"/>
  </si>
  <si>
    <t>話し合い等の実施状況</t>
    <rPh sb="0" eb="1">
      <t>ハナ</t>
    </rPh>
    <rPh sb="2" eb="3">
      <t>ア</t>
    </rPh>
    <rPh sb="4" eb="5">
      <t>ナド</t>
    </rPh>
    <rPh sb="6" eb="8">
      <t>ジッシ</t>
    </rPh>
    <rPh sb="8" eb="10">
      <t>ジョウキョウ</t>
    </rPh>
    <phoneticPr fontId="4"/>
  </si>
  <si>
    <t>作業安全対策</t>
  </si>
  <si>
    <t>活動の継続や展開に向けた取組の実施状況</t>
    <rPh sb="0" eb="2">
      <t>カツドウ</t>
    </rPh>
    <rPh sb="3" eb="5">
      <t>ケイゾク</t>
    </rPh>
    <rPh sb="6" eb="8">
      <t>テンカイ</t>
    </rPh>
    <rPh sb="9" eb="10">
      <t>ム</t>
    </rPh>
    <rPh sb="12" eb="14">
      <t>トリクミ</t>
    </rPh>
    <rPh sb="15" eb="17">
      <t>ジッシ</t>
    </rPh>
    <rPh sb="17" eb="19">
      <t>ジョウキョウ</t>
    </rPh>
    <phoneticPr fontId="4"/>
  </si>
  <si>
    <t>活動の実施状況</t>
    <rPh sb="0" eb="2">
      <t>カツドウ</t>
    </rPh>
    <rPh sb="3" eb="5">
      <t>ジッシ</t>
    </rPh>
    <rPh sb="5" eb="7">
      <t>ジョウキョウ</t>
    </rPh>
    <phoneticPr fontId="4"/>
  </si>
  <si>
    <t>◎</t>
  </si>
  <si>
    <t>△</t>
  </si>
  <si>
    <t>×</t>
  </si>
  <si>
    <t>-</t>
    <phoneticPr fontId="2"/>
  </si>
  <si>
    <t>-</t>
    <phoneticPr fontId="2"/>
  </si>
  <si>
    <t>変化なし</t>
    <rPh sb="0" eb="2">
      <t>ヘンカ</t>
    </rPh>
    <phoneticPr fontId="2"/>
  </si>
  <si>
    <t>困難</t>
    <rPh sb="0" eb="2">
      <t>コンナン</t>
    </rPh>
    <phoneticPr fontId="2"/>
  </si>
  <si>
    <t>懸念あり</t>
    <rPh sb="0" eb="2">
      <t>ケネン</t>
    </rPh>
    <phoneticPr fontId="2"/>
  </si>
  <si>
    <t>問題なし</t>
    <rPh sb="0" eb="2">
      <t>モンダイ</t>
    </rPh>
    <phoneticPr fontId="2"/>
  </si>
  <si>
    <t>事故等増加傾向</t>
    <rPh sb="0" eb="2">
      <t>ジコ</t>
    </rPh>
    <rPh sb="2" eb="3">
      <t>ナド</t>
    </rPh>
    <rPh sb="3" eb="5">
      <t>ゾウカ</t>
    </rPh>
    <rPh sb="5" eb="7">
      <t>ケイコウ</t>
    </rPh>
    <phoneticPr fontId="2"/>
  </si>
  <si>
    <t>不安あり</t>
    <rPh sb="0" eb="2">
      <t>フアン</t>
    </rPh>
    <phoneticPr fontId="2"/>
  </si>
  <si>
    <t>増加傾向</t>
    <rPh sb="0" eb="2">
      <t>ゾウカ</t>
    </rPh>
    <rPh sb="2" eb="4">
      <t>ケイコウ</t>
    </rPh>
    <phoneticPr fontId="2"/>
  </si>
  <si>
    <t>減少傾向</t>
    <rPh sb="0" eb="2">
      <t>ゲンショウ</t>
    </rPh>
    <rPh sb="2" eb="4">
      <t>ケイコウ</t>
    </rPh>
    <phoneticPr fontId="2"/>
  </si>
  <si>
    <t>スコア</t>
    <phoneticPr fontId="4"/>
  </si>
  <si>
    <t>活動参加者</t>
    <rPh sb="0" eb="2">
      <t>カツドウ</t>
    </rPh>
    <rPh sb="2" eb="5">
      <t>サンカシャ</t>
    </rPh>
    <phoneticPr fontId="4"/>
  </si>
  <si>
    <t>平均</t>
    <rPh sb="0" eb="2">
      <t>ヘイキン</t>
    </rPh>
    <phoneticPr fontId="4"/>
  </si>
  <si>
    <t>●保全活動実施状況</t>
    <rPh sb="1" eb="3">
      <t>ホゼン</t>
    </rPh>
    <rPh sb="3" eb="5">
      <t>カツドウ</t>
    </rPh>
    <rPh sb="5" eb="7">
      <t>ジッシ</t>
    </rPh>
    <rPh sb="7" eb="9">
      <t>ジョウキョウ</t>
    </rPh>
    <phoneticPr fontId="4"/>
  </si>
  <si>
    <t>●水路・農道等の保全管理や景観等の保全活動の実施状況：環境</t>
    <rPh sb="1" eb="3">
      <t>スイロ</t>
    </rPh>
    <rPh sb="4" eb="6">
      <t>ノウドウ</t>
    </rPh>
    <rPh sb="6" eb="7">
      <t>ナド</t>
    </rPh>
    <rPh sb="8" eb="10">
      <t>ホゼン</t>
    </rPh>
    <rPh sb="10" eb="12">
      <t>カンリ</t>
    </rPh>
    <rPh sb="13" eb="15">
      <t>ケイカン</t>
    </rPh>
    <rPh sb="15" eb="16">
      <t>ナド</t>
    </rPh>
    <rPh sb="17" eb="19">
      <t>ホゼン</t>
    </rPh>
    <rPh sb="19" eb="21">
      <t>カツドウ</t>
    </rPh>
    <rPh sb="22" eb="24">
      <t>ジッシ</t>
    </rPh>
    <rPh sb="24" eb="26">
      <t>ジョウキョウ</t>
    </rPh>
    <rPh sb="27" eb="29">
      <t>カンキョウ</t>
    </rPh>
    <phoneticPr fontId="4"/>
  </si>
  <si>
    <t>《活動の実施状況》</t>
    <rPh sb="1" eb="3">
      <t>カツドウ</t>
    </rPh>
    <rPh sb="4" eb="6">
      <t>ジッシ</t>
    </rPh>
    <rPh sb="6" eb="8">
      <t>ジョウキョウ</t>
    </rPh>
    <phoneticPr fontId="4"/>
  </si>
  <si>
    <t>《活動の継続や展開に向けた取組の実施状況：リスク軽減》</t>
    <rPh sb="1" eb="3">
      <t>カツドウ</t>
    </rPh>
    <rPh sb="4" eb="6">
      <t>ケイゾク</t>
    </rPh>
    <rPh sb="7" eb="9">
      <t>テンカイ</t>
    </rPh>
    <rPh sb="10" eb="11">
      <t>ム</t>
    </rPh>
    <rPh sb="13" eb="15">
      <t>トリクミ</t>
    </rPh>
    <rPh sb="16" eb="18">
      <t>ジッシ</t>
    </rPh>
    <rPh sb="18" eb="20">
      <t>ジョウキョウ</t>
    </rPh>
    <rPh sb="24" eb="26">
      <t>ケイゲン</t>
    </rPh>
    <phoneticPr fontId="4"/>
  </si>
  <si>
    <t>《活動の効果、活動による地域の変化等》</t>
    <rPh sb="1" eb="3">
      <t>カツドウ</t>
    </rPh>
    <rPh sb="4" eb="6">
      <t>コウカ</t>
    </rPh>
    <rPh sb="7" eb="9">
      <t>カツドウ</t>
    </rPh>
    <rPh sb="12" eb="14">
      <t>チイキ</t>
    </rPh>
    <rPh sb="15" eb="17">
      <t>ヘンカ</t>
    </rPh>
    <rPh sb="17" eb="18">
      <t>ナド</t>
    </rPh>
    <phoneticPr fontId="4"/>
  </si>
  <si>
    <t>《今後の活動について》</t>
    <rPh sb="1" eb="3">
      <t>コンゴ</t>
    </rPh>
    <rPh sb="4" eb="6">
      <t>カツドウ</t>
    </rPh>
    <phoneticPr fontId="4"/>
  </si>
  <si>
    <t>《市町村からのアドバイス等》</t>
    <rPh sb="1" eb="4">
      <t>シチョウソン</t>
    </rPh>
    <rPh sb="12" eb="13">
      <t>ナド</t>
    </rPh>
    <phoneticPr fontId="4"/>
  </si>
  <si>
    <t>-</t>
    <phoneticPr fontId="2"/>
  </si>
  <si>
    <t>●組織の活動力、地域の安全性、生産性、まとまり（協働）：社会</t>
    <rPh sb="8" eb="10">
      <t>チイキ</t>
    </rPh>
    <rPh sb="11" eb="14">
      <t>アンゼンセイ</t>
    </rPh>
    <rPh sb="15" eb="18">
      <t>セイサンセイ</t>
    </rPh>
    <rPh sb="24" eb="26">
      <t>キョウドウ</t>
    </rPh>
    <rPh sb="28" eb="30">
      <t>シャカイ</t>
    </rPh>
    <phoneticPr fontId="4"/>
  </si>
  <si>
    <t>●組織の運営体制の強化、継続性や裾野を広げる取組：ガバナンス</t>
    <rPh sb="1" eb="3">
      <t>ソシキ</t>
    </rPh>
    <rPh sb="4" eb="6">
      <t>ウンエイ</t>
    </rPh>
    <rPh sb="6" eb="8">
      <t>タイセイ</t>
    </rPh>
    <rPh sb="9" eb="11">
      <t>キョウカ</t>
    </rPh>
    <rPh sb="12" eb="15">
      <t>ケイゾクセイ</t>
    </rPh>
    <rPh sb="16" eb="18">
      <t>スソノ</t>
    </rPh>
    <rPh sb="19" eb="20">
      <t>ヒロ</t>
    </rPh>
    <rPh sb="22" eb="24">
      <t>トリクミ</t>
    </rPh>
    <phoneticPr fontId="4"/>
  </si>
  <si>
    <t>●組織の運営体制の強化、継続性や裾野を広げる取組</t>
  </si>
  <si>
    <t>●組織の活動力、地域の安全性、生産性、まとまり（協働）</t>
  </si>
  <si>
    <t>該当する項目（◎、○、△、×）を選択し、チェック”■”をつけてください。</t>
    <rPh sb="0" eb="2">
      <t>ガイトウ</t>
    </rPh>
    <rPh sb="4" eb="6">
      <t>コウモク</t>
    </rPh>
    <rPh sb="16" eb="18">
      <t>センタク</t>
    </rPh>
    <phoneticPr fontId="5"/>
  </si>
  <si>
    <t>ステップ0</t>
    <phoneticPr fontId="5"/>
  </si>
  <si>
    <t>：話し合いの場を持つ</t>
    <rPh sb="1" eb="2">
      <t>ハナ</t>
    </rPh>
    <rPh sb="3" eb="4">
      <t>ア</t>
    </rPh>
    <rPh sb="6" eb="7">
      <t>バ</t>
    </rPh>
    <rPh sb="8" eb="9">
      <t>モ</t>
    </rPh>
    <phoneticPr fontId="5"/>
  </si>
  <si>
    <t>　※発展の段階</t>
    <rPh sb="2" eb="4">
      <t>ハッテン</t>
    </rPh>
    <rPh sb="5" eb="7">
      <t>ダンカイ</t>
    </rPh>
    <phoneticPr fontId="5"/>
  </si>
  <si>
    <t>「話し合いの場を持つ-地域の現状や目標の共有－課題の整理－方法等の検討－計画策定－実践－振り返りー新たな目標の共有」※の繰り返し</t>
    <rPh sb="1" eb="2">
      <t>ハナ</t>
    </rPh>
    <rPh sb="3" eb="4">
      <t>ア</t>
    </rPh>
    <rPh sb="6" eb="7">
      <t>バ</t>
    </rPh>
    <rPh sb="8" eb="9">
      <t>モ</t>
    </rPh>
    <rPh sb="11" eb="13">
      <t>チイキ</t>
    </rPh>
    <rPh sb="14" eb="16">
      <t>ゲンジョウ</t>
    </rPh>
    <rPh sb="17" eb="19">
      <t>モクヒョウ</t>
    </rPh>
    <rPh sb="20" eb="22">
      <t>キョウユウ</t>
    </rPh>
    <rPh sb="23" eb="25">
      <t>カダイ</t>
    </rPh>
    <rPh sb="26" eb="28">
      <t>セイリ</t>
    </rPh>
    <rPh sb="29" eb="31">
      <t>ホウホウ</t>
    </rPh>
    <rPh sb="31" eb="32">
      <t>ナド</t>
    </rPh>
    <rPh sb="33" eb="35">
      <t>ケントウ</t>
    </rPh>
    <rPh sb="36" eb="38">
      <t>ケイカク</t>
    </rPh>
    <rPh sb="38" eb="40">
      <t>サクテイ</t>
    </rPh>
    <rPh sb="41" eb="43">
      <t>ジッセン</t>
    </rPh>
    <rPh sb="44" eb="45">
      <t>フ</t>
    </rPh>
    <rPh sb="46" eb="47">
      <t>カエ</t>
    </rPh>
    <rPh sb="49" eb="50">
      <t>アラ</t>
    </rPh>
    <rPh sb="52" eb="54">
      <t>モクヒョウ</t>
    </rPh>
    <rPh sb="55" eb="57">
      <t>キョウユウ</t>
    </rPh>
    <rPh sb="60" eb="61">
      <t>ク</t>
    </rPh>
    <rPh sb="62" eb="63">
      <t>カエ</t>
    </rPh>
    <phoneticPr fontId="5"/>
  </si>
  <si>
    <t>活動内容や生態系や水質、景観形成活動等の状況の公表</t>
    <rPh sb="0" eb="2">
      <t>カツドウ</t>
    </rPh>
    <rPh sb="2" eb="4">
      <t>ナイヨウ</t>
    </rPh>
    <rPh sb="5" eb="8">
      <t>セイタイケイ</t>
    </rPh>
    <rPh sb="9" eb="11">
      <t>スイシツ</t>
    </rPh>
    <rPh sb="12" eb="14">
      <t>ケイカン</t>
    </rPh>
    <rPh sb="14" eb="16">
      <t>ケイセイ</t>
    </rPh>
    <rPh sb="16" eb="18">
      <t>カツドウ</t>
    </rPh>
    <rPh sb="18" eb="19">
      <t>ナド</t>
    </rPh>
    <rPh sb="20" eb="22">
      <t>ジョウキョウ</t>
    </rPh>
    <rPh sb="23" eb="25">
      <t>コウヒョウ</t>
    </rPh>
    <phoneticPr fontId="5"/>
  </si>
  <si>
    <t>都道府県名</t>
    <rPh sb="0" eb="4">
      <t>トドウフケン</t>
    </rPh>
    <rPh sb="4" eb="5">
      <t>ナ</t>
    </rPh>
    <phoneticPr fontId="4"/>
  </si>
  <si>
    <t>市町村名</t>
    <rPh sb="0" eb="3">
      <t>シチョウソン</t>
    </rPh>
    <rPh sb="3" eb="4">
      <t>ナ</t>
    </rPh>
    <phoneticPr fontId="4"/>
  </si>
  <si>
    <t>活動組織名</t>
    <rPh sb="0" eb="2">
      <t>カツドウ</t>
    </rPh>
    <rPh sb="2" eb="4">
      <t>ソシキ</t>
    </rPh>
    <rPh sb="4" eb="5">
      <t>ナ</t>
    </rPh>
    <phoneticPr fontId="4"/>
  </si>
  <si>
    <t>令和</t>
  </si>
  <si>
    <t>活動期間開始年号</t>
    <rPh sb="0" eb="2">
      <t>カツドウ</t>
    </rPh>
    <rPh sb="2" eb="4">
      <t>キカン</t>
    </rPh>
    <rPh sb="4" eb="6">
      <t>カイシ</t>
    </rPh>
    <rPh sb="6" eb="8">
      <t>ネンゴウ</t>
    </rPh>
    <phoneticPr fontId="4"/>
  </si>
  <si>
    <t>活動期間開始年</t>
    <rPh sb="0" eb="2">
      <t>カツドウ</t>
    </rPh>
    <rPh sb="2" eb="4">
      <t>キカン</t>
    </rPh>
    <rPh sb="4" eb="6">
      <t>カイシ</t>
    </rPh>
    <rPh sb="6" eb="7">
      <t>ネン</t>
    </rPh>
    <phoneticPr fontId="4"/>
  </si>
  <si>
    <t>Ⅰ</t>
    <phoneticPr fontId="4"/>
  </si>
  <si>
    <t>農地維持支払</t>
    <rPh sb="0" eb="2">
      <t>ノウチ</t>
    </rPh>
    <rPh sb="2" eb="4">
      <t>イジ</t>
    </rPh>
    <rPh sb="4" eb="6">
      <t>シハラ</t>
    </rPh>
    <phoneticPr fontId="4"/>
  </si>
  <si>
    <t>活動期間終了年号</t>
    <rPh sb="0" eb="2">
      <t>カツドウ</t>
    </rPh>
    <rPh sb="2" eb="4">
      <t>キカン</t>
    </rPh>
    <rPh sb="4" eb="6">
      <t>シュウリョウ</t>
    </rPh>
    <rPh sb="6" eb="8">
      <t>ネンゴウ</t>
    </rPh>
    <phoneticPr fontId="4"/>
  </si>
  <si>
    <t>活動期間終了年</t>
    <rPh sb="0" eb="2">
      <t>カツドウ</t>
    </rPh>
    <rPh sb="2" eb="4">
      <t>キカン</t>
    </rPh>
    <rPh sb="4" eb="6">
      <t>シュウリョウ</t>
    </rPh>
    <rPh sb="6" eb="7">
      <t>ドシ</t>
    </rPh>
    <phoneticPr fontId="4"/>
  </si>
  <si>
    <t>資源向上支払</t>
    <rPh sb="0" eb="2">
      <t>シゲン</t>
    </rPh>
    <rPh sb="2" eb="4">
      <t>コウジョウ</t>
    </rPh>
    <rPh sb="4" eb="6">
      <t>シハラ</t>
    </rPh>
    <phoneticPr fontId="4"/>
  </si>
  <si>
    <t>組織運営</t>
    <rPh sb="0" eb="2">
      <t>ソシキ</t>
    </rPh>
    <rPh sb="2" eb="4">
      <t>ウンエイ</t>
    </rPh>
    <phoneticPr fontId="4"/>
  </si>
  <si>
    <t>問１　２）</t>
    <rPh sb="0" eb="1">
      <t>トイ</t>
    </rPh>
    <phoneticPr fontId="4"/>
  </si>
  <si>
    <t>活動参加者数</t>
    <rPh sb="0" eb="2">
      <t>カツドウ</t>
    </rPh>
    <rPh sb="2" eb="5">
      <t>サンカシャ</t>
    </rPh>
    <rPh sb="5" eb="6">
      <t>スウ</t>
    </rPh>
    <phoneticPr fontId="4"/>
  </si>
  <si>
    <t>②年間延べ活動参加者数</t>
    <rPh sb="1" eb="3">
      <t>ネンカン</t>
    </rPh>
    <rPh sb="3" eb="4">
      <t>ノ</t>
    </rPh>
    <rPh sb="5" eb="7">
      <t>カツドウ</t>
    </rPh>
    <rPh sb="7" eb="10">
      <t>サンカシャ</t>
    </rPh>
    <rPh sb="10" eb="11">
      <t>スウ</t>
    </rPh>
    <phoneticPr fontId="4"/>
  </si>
  <si>
    <t>問１　３）</t>
    <rPh sb="0" eb="1">
      <t>トイ</t>
    </rPh>
    <phoneticPr fontId="4"/>
  </si>
  <si>
    <t>②年間の話し合い等の開催回数</t>
    <rPh sb="1" eb="3">
      <t>ネンカン</t>
    </rPh>
    <rPh sb="4" eb="5">
      <t>ハナ</t>
    </rPh>
    <rPh sb="6" eb="7">
      <t>ア</t>
    </rPh>
    <rPh sb="8" eb="9">
      <t>ナド</t>
    </rPh>
    <rPh sb="10" eb="12">
      <t>カイサイ</t>
    </rPh>
    <rPh sb="12" eb="14">
      <t>カイスウ</t>
    </rPh>
    <phoneticPr fontId="4"/>
  </si>
  <si>
    <t>問１　４）</t>
    <rPh sb="0" eb="1">
      <t>トイ</t>
    </rPh>
    <phoneticPr fontId="4"/>
  </si>
  <si>
    <t>問２</t>
    <rPh sb="0" eb="1">
      <t>トイ</t>
    </rPh>
    <phoneticPr fontId="4"/>
  </si>
  <si>
    <t>Ⅱ活動の効果、活動による地域の変化等</t>
    <rPh sb="1" eb="3">
      <t>カツドウ</t>
    </rPh>
    <rPh sb="4" eb="6">
      <t>コウカ</t>
    </rPh>
    <rPh sb="7" eb="9">
      <t>カツドウ</t>
    </rPh>
    <rPh sb="12" eb="14">
      <t>チイキ</t>
    </rPh>
    <rPh sb="15" eb="17">
      <t>ヘンカ</t>
    </rPh>
    <rPh sb="17" eb="18">
      <t>ナド</t>
    </rPh>
    <phoneticPr fontId="4"/>
  </si>
  <si>
    <t>Ⅲ今後の活動について考えてみましょう</t>
    <rPh sb="1" eb="3">
      <t>コンゴ</t>
    </rPh>
    <rPh sb="4" eb="6">
      <t>カツドウ</t>
    </rPh>
    <rPh sb="10" eb="11">
      <t>カンガ</t>
    </rPh>
    <phoneticPr fontId="4"/>
  </si>
  <si>
    <t>自由記載</t>
    <rPh sb="0" eb="2">
      <t>ジユウ</t>
    </rPh>
    <rPh sb="2" eb="4">
      <t>キサイ</t>
    </rPh>
    <phoneticPr fontId="4"/>
  </si>
  <si>
    <t>市町村評価</t>
    <rPh sb="0" eb="3">
      <t>シチョウソン</t>
    </rPh>
    <rPh sb="3" eb="5">
      <t>ヒョウカ</t>
    </rPh>
    <phoneticPr fontId="4"/>
  </si>
  <si>
    <t>Ⅰ活動組織の自己評価を踏まえた市町村評価</t>
    <phoneticPr fontId="4"/>
  </si>
  <si>
    <t>市町村評価</t>
    <rPh sb="0" eb="3">
      <t>シチョウソン</t>
    </rPh>
    <rPh sb="3" eb="5">
      <t>ヒョウカ</t>
    </rPh>
    <phoneticPr fontId="2"/>
  </si>
  <si>
    <t>-</t>
    <phoneticPr fontId="2"/>
  </si>
  <si>
    <t>優良</t>
    <rPh sb="0" eb="2">
      <t>ユウリョウ</t>
    </rPh>
    <phoneticPr fontId="2"/>
  </si>
  <si>
    <t>適当</t>
    <rPh sb="0" eb="2">
      <t>テキトウ</t>
    </rPh>
    <phoneticPr fontId="2"/>
  </si>
  <si>
    <t>指導または助言が必要</t>
    <rPh sb="0" eb="2">
      <t>シドウ</t>
    </rPh>
    <rPh sb="5" eb="7">
      <t>ジョゲン</t>
    </rPh>
    <rPh sb="8" eb="10">
      <t>ヒツヨウ</t>
    </rPh>
    <phoneticPr fontId="2"/>
  </si>
  <si>
    <t>返還</t>
    <rPh sb="0" eb="2">
      <t>ヘンカン</t>
    </rPh>
    <phoneticPr fontId="2"/>
  </si>
  <si>
    <t>Ⅱ自己評価組織が活動する地域に現れている変化の評価</t>
    <rPh sb="1" eb="3">
      <t>ジコ</t>
    </rPh>
    <rPh sb="3" eb="5">
      <t>ヒョウカ</t>
    </rPh>
    <rPh sb="5" eb="7">
      <t>ソシキ</t>
    </rPh>
    <rPh sb="8" eb="10">
      <t>カツドウ</t>
    </rPh>
    <rPh sb="12" eb="14">
      <t>チイキ</t>
    </rPh>
    <rPh sb="15" eb="16">
      <t>アラワ</t>
    </rPh>
    <rPh sb="20" eb="22">
      <t>ヘンカ</t>
    </rPh>
    <rPh sb="23" eb="25">
      <t>ヒョウカ</t>
    </rPh>
    <phoneticPr fontId="4"/>
  </si>
  <si>
    <t>指導助言の内容</t>
    <rPh sb="0" eb="2">
      <t>シドウ</t>
    </rPh>
    <rPh sb="2" eb="4">
      <t>ジョゲン</t>
    </rPh>
    <rPh sb="5" eb="7">
      <t>ナイヨウ</t>
    </rPh>
    <phoneticPr fontId="4"/>
  </si>
  <si>
    <t>□</t>
  </si>
  <si>
    <t>「話し合いの場を持つ－地域の現状や目標の共有－課題の整理－方法等の検討－計画策定－実践－振り返りー新たな目標の共有」の繰り返し</t>
    <rPh sb="1" eb="2">
      <t>ハナ</t>
    </rPh>
    <rPh sb="3" eb="4">
      <t>ア</t>
    </rPh>
    <rPh sb="6" eb="7">
      <t>バ</t>
    </rPh>
    <rPh sb="8" eb="9">
      <t>モ</t>
    </rPh>
    <rPh sb="11" eb="13">
      <t>チイキ</t>
    </rPh>
    <rPh sb="14" eb="16">
      <t>ゲンジョウ</t>
    </rPh>
    <rPh sb="17" eb="19">
      <t>モクヒョウ</t>
    </rPh>
    <rPh sb="20" eb="22">
      <t>キョウユウ</t>
    </rPh>
    <rPh sb="23" eb="25">
      <t>カダイ</t>
    </rPh>
    <rPh sb="26" eb="28">
      <t>セイリ</t>
    </rPh>
    <rPh sb="29" eb="31">
      <t>ホウホウ</t>
    </rPh>
    <rPh sb="31" eb="32">
      <t>ナド</t>
    </rPh>
    <rPh sb="33" eb="35">
      <t>ケントウ</t>
    </rPh>
    <rPh sb="36" eb="38">
      <t>ケイカク</t>
    </rPh>
    <rPh sb="38" eb="40">
      <t>サクテイ</t>
    </rPh>
    <rPh sb="41" eb="43">
      <t>ジッセン</t>
    </rPh>
    <rPh sb="44" eb="45">
      <t>フ</t>
    </rPh>
    <rPh sb="46" eb="47">
      <t>カエ</t>
    </rPh>
    <rPh sb="49" eb="50">
      <t>アラ</t>
    </rPh>
    <rPh sb="52" eb="54">
      <t>モクヒョウ</t>
    </rPh>
    <rPh sb="55" eb="57">
      <t>キョウユウ</t>
    </rPh>
    <rPh sb="59" eb="60">
      <t>ク</t>
    </rPh>
    <rPh sb="61" eb="62">
      <t>カエ</t>
    </rPh>
    <phoneticPr fontId="5"/>
  </si>
  <si>
    <t>多面的機能支払交付金　自己評価結果（活動組織返却用）</t>
    <rPh sb="15" eb="17">
      <t>ケッカ</t>
    </rPh>
    <rPh sb="18" eb="20">
      <t>カツドウ</t>
    </rPh>
    <rPh sb="20" eb="22">
      <t>ソシキ</t>
    </rPh>
    <rPh sb="22" eb="24">
      <t>ヘンキャク</t>
    </rPh>
    <rPh sb="24" eb="25">
      <t>ヨウ</t>
    </rPh>
    <phoneticPr fontId="4"/>
  </si>
  <si>
    <t>活動内容や生態系や水質等の状況の公表</t>
    <rPh sb="0" eb="2">
      <t>カツドウ</t>
    </rPh>
    <rPh sb="2" eb="4">
      <t>ナイヨウ</t>
    </rPh>
    <rPh sb="5" eb="8">
      <t>セイタイケイ</t>
    </rPh>
    <rPh sb="9" eb="11">
      <t>スイシツ</t>
    </rPh>
    <rPh sb="11" eb="12">
      <t>ナド</t>
    </rPh>
    <rPh sb="13" eb="15">
      <t>ジョウキョウ</t>
    </rPh>
    <rPh sb="16" eb="18">
      <t>コウヒョウ</t>
    </rPh>
    <phoneticPr fontId="5"/>
  </si>
  <si>
    <t>植栽等の景観形成活動の公表（看板、ホームページ等）</t>
    <phoneticPr fontId="5"/>
  </si>
  <si>
    <t>植栽等の景観形成活動の公表（看板、ホームページ等）</t>
    <phoneticPr fontId="4"/>
  </si>
  <si>
    <t>植栽等の景観形成活動の公表（看板、ホームページ等）</t>
  </si>
  <si>
    <t>話し合い等の
回数</t>
    <rPh sb="0" eb="1">
      <t>ハナ</t>
    </rPh>
    <rPh sb="2" eb="3">
      <t>ア</t>
    </rPh>
    <rPh sb="4" eb="5">
      <t>ナド</t>
    </rPh>
    <rPh sb="7" eb="9">
      <t>カイスウ</t>
    </rPh>
    <phoneticPr fontId="4"/>
  </si>
  <si>
    <t>集計作業用ですので修正等を行わないでください</t>
    <rPh sb="0" eb="2">
      <t>シュウケイ</t>
    </rPh>
    <rPh sb="2" eb="5">
      <t>サギョウヨウ</t>
    </rPh>
    <rPh sb="9" eb="11">
      <t>シュウセイ</t>
    </rPh>
    <rPh sb="11" eb="12">
      <t>ナド</t>
    </rPh>
    <rPh sb="13" eb="14">
      <t>オコナ</t>
    </rPh>
    <phoneticPr fontId="2"/>
  </si>
  <si>
    <t>39歳以下</t>
    <rPh sb="2" eb="3">
      <t>サイ</t>
    </rPh>
    <rPh sb="3" eb="5">
      <t>イカ</t>
    </rPh>
    <phoneticPr fontId="2"/>
  </si>
  <si>
    <t>40～64歳</t>
    <rPh sb="5" eb="6">
      <t>サイ</t>
    </rPh>
    <phoneticPr fontId="2"/>
  </si>
  <si>
    <t>65～74歳</t>
    <rPh sb="5" eb="6">
      <t>サイ</t>
    </rPh>
    <phoneticPr fontId="2"/>
  </si>
  <si>
    <t>75歳以上</t>
    <rPh sb="2" eb="3">
      <t>サイ</t>
    </rPh>
    <rPh sb="3" eb="5">
      <t>イジョウ</t>
    </rPh>
    <phoneticPr fontId="2"/>
  </si>
  <si>
    <t>活動参加者</t>
    <rPh sb="0" eb="2">
      <t>カツドウ</t>
    </rPh>
    <rPh sb="2" eb="5">
      <t>サンカシャ</t>
    </rPh>
    <phoneticPr fontId="2"/>
  </si>
  <si>
    <t>役員等</t>
    <rPh sb="0" eb="2">
      <t>ヤクイン</t>
    </rPh>
    <rPh sb="2" eb="3">
      <t>ナド</t>
    </rPh>
    <phoneticPr fontId="2"/>
  </si>
  <si>
    <t>％</t>
    <phoneticPr fontId="2"/>
  </si>
  <si>
    <t>※活動参加者についてはおよその割合で結構です。</t>
    <rPh sb="1" eb="6">
      <t>カツドウサンカシャ</t>
    </rPh>
    <rPh sb="15" eb="17">
      <t>ワリアイ</t>
    </rPh>
    <rPh sb="18" eb="20">
      <t>ケッコウ</t>
    </rPh>
    <phoneticPr fontId="2"/>
  </si>
  <si>
    <t>自然と調和した農業との連携、促進</t>
    <rPh sb="0" eb="2">
      <t>シゼン</t>
    </rPh>
    <rPh sb="3" eb="5">
      <t>チョウワ</t>
    </rPh>
    <rPh sb="7" eb="9">
      <t>ノウギョウ</t>
    </rPh>
    <rPh sb="11" eb="13">
      <t>レンケイ</t>
    </rPh>
    <rPh sb="14" eb="16">
      <t>ソクシン</t>
    </rPh>
    <phoneticPr fontId="5"/>
  </si>
  <si>
    <t>計画の見直し等が行われているが、活動の継続性に懸念があり、組織体制の見直し等が望まれる</t>
    <rPh sb="0" eb="2">
      <t>ケイカク</t>
    </rPh>
    <rPh sb="3" eb="5">
      <t>ミナオ</t>
    </rPh>
    <rPh sb="6" eb="7">
      <t>ナド</t>
    </rPh>
    <rPh sb="8" eb="9">
      <t>オコナ</t>
    </rPh>
    <rPh sb="16" eb="18">
      <t>カツドウ</t>
    </rPh>
    <rPh sb="19" eb="21">
      <t>ケイゾク</t>
    </rPh>
    <rPh sb="21" eb="22">
      <t>セイ</t>
    </rPh>
    <rPh sb="23" eb="25">
      <t>ケネン</t>
    </rPh>
    <rPh sb="29" eb="31">
      <t>ソシキ</t>
    </rPh>
    <rPh sb="31" eb="33">
      <t>タイセイ</t>
    </rPh>
    <rPh sb="34" eb="36">
      <t>ミナオ</t>
    </rPh>
    <rPh sb="37" eb="38">
      <t>ナド</t>
    </rPh>
    <rPh sb="39" eb="40">
      <t>ノゾ</t>
    </rPh>
    <phoneticPr fontId="5"/>
  </si>
  <si>
    <t>体制の見直し等へのフォローが必要</t>
    <rPh sb="0" eb="2">
      <t>タイセイ</t>
    </rPh>
    <rPh sb="3" eb="5">
      <t>ミナオ</t>
    </rPh>
    <rPh sb="6" eb="7">
      <t>ナド</t>
    </rPh>
    <rPh sb="14" eb="16">
      <t>ヒツヨウ</t>
    </rPh>
    <phoneticPr fontId="5"/>
  </si>
  <si>
    <t>指導または助言が
必要</t>
    <phoneticPr fontId="5"/>
  </si>
  <si>
    <t>活動の振り返りによる活動参加者間での取組成果の共有</t>
    <rPh sb="0" eb="2">
      <t>カツドウ</t>
    </rPh>
    <rPh sb="3" eb="4">
      <t>フ</t>
    </rPh>
    <rPh sb="5" eb="6">
      <t>カエ</t>
    </rPh>
    <rPh sb="10" eb="12">
      <t>カツドウ</t>
    </rPh>
    <rPh sb="12" eb="15">
      <t>サンカシャ</t>
    </rPh>
    <rPh sb="15" eb="16">
      <t>アイダ</t>
    </rPh>
    <rPh sb="18" eb="20">
      <t>トリクミ</t>
    </rPh>
    <rPh sb="20" eb="22">
      <t>セイカ</t>
    </rPh>
    <rPh sb="23" eb="25">
      <t>キョウユウ</t>
    </rPh>
    <phoneticPr fontId="4"/>
  </si>
  <si>
    <t>自然と調和した農業との連携、促進</t>
    <phoneticPr fontId="4"/>
  </si>
  <si>
    <t>取組の継続に向けた組織体制の検討（役員構成、女性や非農家等の参画、世代交代、広域化、事務委託等）</t>
    <rPh sb="0" eb="2">
      <t>トリクミ</t>
    </rPh>
    <rPh sb="3" eb="5">
      <t>ケイゾク</t>
    </rPh>
    <rPh sb="6" eb="7">
      <t>ム</t>
    </rPh>
    <rPh sb="9" eb="11">
      <t>ソシキ</t>
    </rPh>
    <rPh sb="11" eb="13">
      <t>タイセイ</t>
    </rPh>
    <rPh sb="14" eb="16">
      <t>ケントウ</t>
    </rPh>
    <rPh sb="17" eb="19">
      <t>ヤクイン</t>
    </rPh>
    <rPh sb="19" eb="21">
      <t>コウセイ</t>
    </rPh>
    <rPh sb="22" eb="24">
      <t>ジョセイ</t>
    </rPh>
    <rPh sb="25" eb="28">
      <t>ヒノウカ</t>
    </rPh>
    <rPh sb="28" eb="29">
      <t>ナド</t>
    </rPh>
    <rPh sb="30" eb="32">
      <t>サンカク</t>
    </rPh>
    <rPh sb="33" eb="35">
      <t>セダイ</t>
    </rPh>
    <rPh sb="35" eb="37">
      <t>コウタイ</t>
    </rPh>
    <rPh sb="38" eb="41">
      <t>コウイキカ</t>
    </rPh>
    <rPh sb="42" eb="44">
      <t>ジム</t>
    </rPh>
    <rPh sb="44" eb="46">
      <t>イタク</t>
    </rPh>
    <rPh sb="46" eb="47">
      <t>ナド</t>
    </rPh>
    <phoneticPr fontId="5"/>
  </si>
  <si>
    <t>取組の継続に向けた組織体制の検討（役員構成、女性や非農家等の参画、世代交代、広域化、事務委託等）</t>
    <phoneticPr fontId="5"/>
  </si>
  <si>
    <t>R1年度</t>
    <rPh sb="2" eb="4">
      <t>ネンド</t>
    </rPh>
    <rPh sb="3" eb="4">
      <t>ド</t>
    </rPh>
    <phoneticPr fontId="5"/>
  </si>
  <si>
    <t>R2年度</t>
    <rPh sb="2" eb="4">
      <t>ネンド</t>
    </rPh>
    <rPh sb="3" eb="4">
      <t>ド</t>
    </rPh>
    <phoneticPr fontId="5"/>
  </si>
  <si>
    <t>R3年度</t>
    <rPh sb="2" eb="4">
      <t>ネンド</t>
    </rPh>
    <rPh sb="3" eb="4">
      <t>ド</t>
    </rPh>
    <phoneticPr fontId="5"/>
  </si>
  <si>
    <t>R4年度</t>
    <rPh sb="2" eb="4">
      <t>ネンド</t>
    </rPh>
    <rPh sb="3" eb="4">
      <t>ド</t>
    </rPh>
    <phoneticPr fontId="5"/>
  </si>
  <si>
    <t>R5年度</t>
    <rPh sb="2" eb="4">
      <t>ネンド</t>
    </rPh>
    <rPh sb="3" eb="4">
      <t>ド</t>
    </rPh>
    <phoneticPr fontId="5"/>
  </si>
  <si>
    <t>役員等</t>
    <rPh sb="0" eb="2">
      <t>ヤクイン</t>
    </rPh>
    <rPh sb="2" eb="3">
      <t>ナド</t>
    </rPh>
    <phoneticPr fontId="4"/>
  </si>
  <si>
    <t>活動
参加者</t>
    <rPh sb="0" eb="2">
      <t>カツドウ</t>
    </rPh>
    <rPh sb="3" eb="6">
      <t>サンカシャ</t>
    </rPh>
    <phoneticPr fontId="4"/>
  </si>
  <si>
    <t>《活動参加者数、話し合い等の開催回数の推移及び活動参加者、役員の年齢構成》</t>
    <rPh sb="1" eb="3">
      <t>カツドウ</t>
    </rPh>
    <rPh sb="3" eb="6">
      <t>サンカシャ</t>
    </rPh>
    <rPh sb="6" eb="7">
      <t>スウ</t>
    </rPh>
    <rPh sb="8" eb="9">
      <t>ハナ</t>
    </rPh>
    <rPh sb="10" eb="11">
      <t>ア</t>
    </rPh>
    <rPh sb="12" eb="13">
      <t>ナド</t>
    </rPh>
    <rPh sb="14" eb="16">
      <t>カイサイ</t>
    </rPh>
    <rPh sb="16" eb="18">
      <t>カイスウ</t>
    </rPh>
    <rPh sb="19" eb="21">
      <t>スイイ</t>
    </rPh>
    <rPh sb="21" eb="22">
      <t>オヨ</t>
    </rPh>
    <rPh sb="23" eb="28">
      <t>カツドウサンカシャ</t>
    </rPh>
    <rPh sb="29" eb="31">
      <t>ヤクイン</t>
    </rPh>
    <rPh sb="32" eb="34">
      <t>ネンレイ</t>
    </rPh>
    <rPh sb="34" eb="36">
      <t>コウセイ</t>
    </rPh>
    <phoneticPr fontId="4"/>
  </si>
  <si>
    <t>計</t>
    <rPh sb="0" eb="1">
      <t>ケイ</t>
    </rPh>
    <phoneticPr fontId="2"/>
  </si>
  <si>
    <t>活動参加者39歳以下</t>
    <rPh sb="0" eb="2">
      <t>カツドウ</t>
    </rPh>
    <rPh sb="2" eb="5">
      <t>サンカシャ</t>
    </rPh>
    <rPh sb="7" eb="8">
      <t>サイ</t>
    </rPh>
    <rPh sb="8" eb="10">
      <t>イカ</t>
    </rPh>
    <phoneticPr fontId="4"/>
  </si>
  <si>
    <t>活動参加者40～64歳</t>
    <rPh sb="0" eb="2">
      <t>カツドウ</t>
    </rPh>
    <rPh sb="2" eb="5">
      <t>サンカシャ</t>
    </rPh>
    <rPh sb="10" eb="11">
      <t>サイ</t>
    </rPh>
    <phoneticPr fontId="4"/>
  </si>
  <si>
    <t>活動参加者65～74歳</t>
    <rPh sb="0" eb="2">
      <t>カツドウ</t>
    </rPh>
    <rPh sb="2" eb="5">
      <t>サンカシャ</t>
    </rPh>
    <rPh sb="10" eb="11">
      <t>サイ</t>
    </rPh>
    <phoneticPr fontId="4"/>
  </si>
  <si>
    <t>活動参加者75歳以上</t>
    <rPh sb="0" eb="2">
      <t>カツドウ</t>
    </rPh>
    <rPh sb="2" eb="5">
      <t>サンカシャ</t>
    </rPh>
    <rPh sb="7" eb="8">
      <t>サイ</t>
    </rPh>
    <rPh sb="8" eb="10">
      <t>イジョウ</t>
    </rPh>
    <phoneticPr fontId="4"/>
  </si>
  <si>
    <t>役員等39歳以下</t>
    <rPh sb="5" eb="6">
      <t>サイ</t>
    </rPh>
    <rPh sb="6" eb="8">
      <t>イカ</t>
    </rPh>
    <phoneticPr fontId="4"/>
  </si>
  <si>
    <t>役員等40～64歳</t>
    <rPh sb="8" eb="9">
      <t>サイ</t>
    </rPh>
    <phoneticPr fontId="4"/>
  </si>
  <si>
    <t>役員等65～74歳</t>
    <rPh sb="8" eb="9">
      <t>サイ</t>
    </rPh>
    <phoneticPr fontId="4"/>
  </si>
  <si>
    <t>役員等75歳以上</t>
    <rPh sb="5" eb="6">
      <t>サイ</t>
    </rPh>
    <rPh sb="6" eb="8">
      <t>イジョウ</t>
    </rPh>
    <phoneticPr fontId="4"/>
  </si>
  <si>
    <t>取組の継続に向けた組織体制の検討（役員構成、女性や非農家等の参画、世代交代、広域化、事務委託等）</t>
    <phoneticPr fontId="4"/>
  </si>
  <si>
    <t>自己評価チェックシート　エラー確認シートの説明</t>
    <rPh sb="0" eb="2">
      <t>ジコ</t>
    </rPh>
    <rPh sb="2" eb="4">
      <t>ヒョウカ</t>
    </rPh>
    <rPh sb="15" eb="17">
      <t>カクニン</t>
    </rPh>
    <rPh sb="21" eb="23">
      <t>セツメイ</t>
    </rPh>
    <phoneticPr fontId="11"/>
  </si>
  <si>
    <t>エラー区分</t>
    <rPh sb="3" eb="5">
      <t>クブン</t>
    </rPh>
    <phoneticPr fontId="11"/>
  </si>
  <si>
    <t>E</t>
    <phoneticPr fontId="5"/>
  </si>
  <si>
    <t>誤入力。</t>
    <rPh sb="0" eb="1">
      <t>ゴ</t>
    </rPh>
    <rPh sb="1" eb="3">
      <t>ニュウリョク</t>
    </rPh>
    <phoneticPr fontId="11"/>
  </si>
  <si>
    <t>W</t>
    <phoneticPr fontId="5"/>
  </si>
  <si>
    <t>誤入力の可能性あり要確認。</t>
    <rPh sb="0" eb="1">
      <t>ゴ</t>
    </rPh>
    <rPh sb="1" eb="3">
      <t>ニュウリョク</t>
    </rPh>
    <rPh sb="4" eb="7">
      <t>カノウセイ</t>
    </rPh>
    <rPh sb="9" eb="10">
      <t>ヨウ</t>
    </rPh>
    <rPh sb="10" eb="12">
      <t>カクニン</t>
    </rPh>
    <phoneticPr fontId="11"/>
  </si>
  <si>
    <t>列</t>
    <rPh sb="0" eb="1">
      <t>レツ</t>
    </rPh>
    <phoneticPr fontId="11"/>
  </si>
  <si>
    <t>エラー確認項目</t>
    <rPh sb="3" eb="5">
      <t>カクニン</t>
    </rPh>
    <rPh sb="5" eb="7">
      <t>コウモク</t>
    </rPh>
    <phoneticPr fontId="5"/>
  </si>
  <si>
    <t>区分</t>
    <rPh sb="0" eb="2">
      <t>クブン</t>
    </rPh>
    <phoneticPr fontId="5"/>
  </si>
  <si>
    <t>内容</t>
    <rPh sb="0" eb="2">
      <t>ナイヨウ</t>
    </rPh>
    <phoneticPr fontId="5"/>
  </si>
  <si>
    <t>備考</t>
    <rPh sb="0" eb="2">
      <t>ビコウ</t>
    </rPh>
    <phoneticPr fontId="11"/>
  </si>
  <si>
    <t>BS</t>
    <phoneticPr fontId="5"/>
  </si>
  <si>
    <t>都道府県名（B)</t>
    <rPh sb="0" eb="4">
      <t>トドウフケン</t>
    </rPh>
    <rPh sb="4" eb="5">
      <t>メイ</t>
    </rPh>
    <phoneticPr fontId="5"/>
  </si>
  <si>
    <t>未入力は誤り。</t>
    <rPh sb="0" eb="3">
      <t>ミニュウリョク</t>
    </rPh>
    <rPh sb="4" eb="5">
      <t>アヤマ</t>
    </rPh>
    <phoneticPr fontId="5"/>
  </si>
  <si>
    <t>BT</t>
    <phoneticPr fontId="5"/>
  </si>
  <si>
    <t>市町村名（C)</t>
    <rPh sb="0" eb="3">
      <t>シチョウソン</t>
    </rPh>
    <rPh sb="3" eb="4">
      <t>メイ</t>
    </rPh>
    <phoneticPr fontId="5"/>
  </si>
  <si>
    <t>BU</t>
    <phoneticPr fontId="5"/>
  </si>
  <si>
    <t>活動組織名（D)</t>
    <rPh sb="0" eb="2">
      <t>カツドウ</t>
    </rPh>
    <rPh sb="2" eb="5">
      <t>ソシキメイ</t>
    </rPh>
    <phoneticPr fontId="5"/>
  </si>
  <si>
    <t>BV</t>
    <phoneticPr fontId="11"/>
  </si>
  <si>
    <t>活動開始年度（E)</t>
    <rPh sb="0" eb="2">
      <t>カツドウ</t>
    </rPh>
    <rPh sb="2" eb="4">
      <t>カイシ</t>
    </rPh>
    <rPh sb="4" eb="6">
      <t>ネンド</t>
    </rPh>
    <phoneticPr fontId="11"/>
  </si>
  <si>
    <t>BW</t>
    <phoneticPr fontId="11"/>
  </si>
  <si>
    <t>活動終了年度（F)</t>
    <rPh sb="0" eb="2">
      <t>カツドウ</t>
    </rPh>
    <rPh sb="2" eb="4">
      <t>シュウリョウ</t>
    </rPh>
    <rPh sb="4" eb="6">
      <t>ネンド</t>
    </rPh>
    <phoneticPr fontId="11"/>
  </si>
  <si>
    <t>BX</t>
    <phoneticPr fontId="5"/>
  </si>
  <si>
    <t>組織設立年度（G）</t>
    <rPh sb="0" eb="2">
      <t>ソシキ</t>
    </rPh>
    <rPh sb="2" eb="4">
      <t>セツリツ</t>
    </rPh>
    <rPh sb="4" eb="6">
      <t>ネンド</t>
    </rPh>
    <phoneticPr fontId="11"/>
  </si>
  <si>
    <t>BY</t>
    <phoneticPr fontId="11"/>
  </si>
  <si>
    <t>評価年度（H～I）</t>
    <rPh sb="0" eb="2">
      <t>ヒョウカ</t>
    </rPh>
    <rPh sb="2" eb="4">
      <t>ネンド</t>
    </rPh>
    <phoneticPr fontId="11"/>
  </si>
  <si>
    <t>「活動開始2年目」及び「活動開始4年目」の両方にチェックが入っている、あるいは、どちらにもチェックが入っていないのは誤り。</t>
    <rPh sb="1" eb="3">
      <t>カツドウ</t>
    </rPh>
    <rPh sb="3" eb="5">
      <t>カイシ</t>
    </rPh>
    <rPh sb="6" eb="8">
      <t>ネンメ</t>
    </rPh>
    <rPh sb="9" eb="10">
      <t>オヨ</t>
    </rPh>
    <rPh sb="12" eb="14">
      <t>カツドウ</t>
    </rPh>
    <rPh sb="14" eb="16">
      <t>カイシ</t>
    </rPh>
    <rPh sb="17" eb="19">
      <t>ネンメ</t>
    </rPh>
    <rPh sb="21" eb="23">
      <t>リョウホウ</t>
    </rPh>
    <rPh sb="29" eb="30">
      <t>ハイ</t>
    </rPh>
    <rPh sb="50" eb="51">
      <t>ハイ</t>
    </rPh>
    <rPh sb="58" eb="59">
      <t>アヤマ</t>
    </rPh>
    <phoneticPr fontId="5"/>
  </si>
  <si>
    <t>BZ</t>
    <phoneticPr fontId="6"/>
  </si>
  <si>
    <t>事務連絡別紙　第2の１（１）ア（K～P）</t>
    <rPh sb="0" eb="2">
      <t>ジム</t>
    </rPh>
    <rPh sb="2" eb="4">
      <t>レンラク</t>
    </rPh>
    <rPh sb="4" eb="6">
      <t>ベッシ</t>
    </rPh>
    <rPh sb="7" eb="8">
      <t>ダイ</t>
    </rPh>
    <phoneticPr fontId="6"/>
  </si>
  <si>
    <t>自己評価チェックシートのⅠ問1において、どの項目にもチェックが入っていないのは誤り。</t>
    <rPh sb="0" eb="2">
      <t>ジコ</t>
    </rPh>
    <rPh sb="2" eb="4">
      <t>ヒョウカ</t>
    </rPh>
    <rPh sb="13" eb="14">
      <t>トイ</t>
    </rPh>
    <rPh sb="22" eb="24">
      <t>コウモク</t>
    </rPh>
    <rPh sb="31" eb="32">
      <t>ハイ</t>
    </rPh>
    <rPh sb="39" eb="40">
      <t>アヤマ</t>
    </rPh>
    <phoneticPr fontId="5"/>
  </si>
  <si>
    <t>CA</t>
    <phoneticPr fontId="6"/>
  </si>
  <si>
    <t>事務連絡別紙　第2の１（１）ア（P～Q）</t>
    <phoneticPr fontId="6"/>
  </si>
  <si>
    <t>自己評価チェックシートのⅠ問1において、「その他」にチェックが入っているが、具体的な内容が記載されていないのは誤り。</t>
    <rPh sb="0" eb="2">
      <t>ジコ</t>
    </rPh>
    <rPh sb="2" eb="4">
      <t>ヒョウカ</t>
    </rPh>
    <rPh sb="13" eb="14">
      <t>トイ</t>
    </rPh>
    <rPh sb="23" eb="24">
      <t>タ</t>
    </rPh>
    <rPh sb="31" eb="32">
      <t>ハイ</t>
    </rPh>
    <rPh sb="38" eb="41">
      <t>グタイテキ</t>
    </rPh>
    <rPh sb="42" eb="44">
      <t>ナイヨウ</t>
    </rPh>
    <rPh sb="45" eb="47">
      <t>キサイ</t>
    </rPh>
    <rPh sb="55" eb="56">
      <t>アヤマ</t>
    </rPh>
    <phoneticPr fontId="5"/>
  </si>
  <si>
    <t>CB</t>
    <phoneticPr fontId="11"/>
  </si>
  <si>
    <t>事務連絡別紙　第2の１（１）イ（R～X)</t>
    <phoneticPr fontId="11"/>
  </si>
  <si>
    <t>自己評価チェックシートのⅠ問2において、どの項目にもチェックが入っていないのは誤り。</t>
    <rPh sb="0" eb="2">
      <t>ジコ</t>
    </rPh>
    <rPh sb="2" eb="4">
      <t>ヒョウカ</t>
    </rPh>
    <rPh sb="13" eb="14">
      <t>トイ</t>
    </rPh>
    <rPh sb="22" eb="24">
      <t>コウモク</t>
    </rPh>
    <rPh sb="31" eb="32">
      <t>ハイ</t>
    </rPh>
    <rPh sb="39" eb="40">
      <t>アヤマ</t>
    </rPh>
    <phoneticPr fontId="5"/>
  </si>
  <si>
    <t>CC</t>
    <phoneticPr fontId="11"/>
  </si>
  <si>
    <t>事務連絡別紙　第2の１（１）イ（X～Y)</t>
    <phoneticPr fontId="11"/>
  </si>
  <si>
    <t>自己評価チェックシートのⅠ問2において、「その他」にチェックが入っているが、具体的な内容が記入されていないのは誤り。</t>
    <rPh sb="0" eb="2">
      <t>ジコ</t>
    </rPh>
    <rPh sb="2" eb="4">
      <t>ヒョウカ</t>
    </rPh>
    <rPh sb="13" eb="14">
      <t>トイ</t>
    </rPh>
    <rPh sb="23" eb="24">
      <t>タ</t>
    </rPh>
    <rPh sb="31" eb="32">
      <t>ハイ</t>
    </rPh>
    <rPh sb="38" eb="41">
      <t>グタイテキ</t>
    </rPh>
    <rPh sb="42" eb="44">
      <t>ナイヨウ</t>
    </rPh>
    <rPh sb="45" eb="47">
      <t>キニュウ</t>
    </rPh>
    <rPh sb="55" eb="56">
      <t>アヤマ</t>
    </rPh>
    <phoneticPr fontId="5"/>
  </si>
  <si>
    <t>CD</t>
    <phoneticPr fontId="11"/>
  </si>
  <si>
    <t>事務連絡別紙　第2の１（１）ウ（Z～AE)</t>
    <phoneticPr fontId="11"/>
  </si>
  <si>
    <t>自己評価チェックシートのⅠ問3において、どの項目にもチェックが入っていない、あるいは2つ以上の項目にチェックが入っているのは誤り。</t>
    <rPh sb="0" eb="2">
      <t>ジコ</t>
    </rPh>
    <rPh sb="2" eb="4">
      <t>ヒョウカ</t>
    </rPh>
    <rPh sb="13" eb="14">
      <t>トイ</t>
    </rPh>
    <rPh sb="22" eb="24">
      <t>コウモク</t>
    </rPh>
    <rPh sb="31" eb="32">
      <t>ハイ</t>
    </rPh>
    <rPh sb="44" eb="46">
      <t>イジョウ</t>
    </rPh>
    <rPh sb="47" eb="49">
      <t>コウモク</t>
    </rPh>
    <rPh sb="55" eb="56">
      <t>ハイ</t>
    </rPh>
    <rPh sb="62" eb="63">
      <t>アヤマ</t>
    </rPh>
    <phoneticPr fontId="5"/>
  </si>
  <si>
    <t>CE</t>
    <phoneticPr fontId="5"/>
  </si>
  <si>
    <t>事務連絡別紙　第2の１（１）エ（AG～AP)</t>
    <phoneticPr fontId="5"/>
  </si>
  <si>
    <t>自己評価チェックシートのⅠ問4において、どの項目にもチェックが入っていない組織は要確認。</t>
    <rPh sb="0" eb="2">
      <t>ジコ</t>
    </rPh>
    <rPh sb="2" eb="4">
      <t>ヒョウカ</t>
    </rPh>
    <rPh sb="13" eb="14">
      <t>トイ</t>
    </rPh>
    <rPh sb="22" eb="24">
      <t>コウモク</t>
    </rPh>
    <rPh sb="31" eb="32">
      <t>ハイ</t>
    </rPh>
    <rPh sb="37" eb="39">
      <t>ソシキ</t>
    </rPh>
    <rPh sb="40" eb="41">
      <t>ヨウ</t>
    </rPh>
    <rPh sb="41" eb="43">
      <t>カクニン</t>
    </rPh>
    <phoneticPr fontId="5"/>
  </si>
  <si>
    <t>CF</t>
    <phoneticPr fontId="5"/>
  </si>
  <si>
    <t>事務連絡別紙　第2の１（１）エ（AP～AQ)</t>
    <phoneticPr fontId="5"/>
  </si>
  <si>
    <t>自己評価チェックシートのⅠ問4において、「上記以外の効果」にチェックが入っているが、具体的な内容が記入されていないのは誤り。</t>
    <rPh sb="0" eb="2">
      <t>ジコ</t>
    </rPh>
    <rPh sb="2" eb="4">
      <t>ヒョウカ</t>
    </rPh>
    <rPh sb="13" eb="14">
      <t>トイ</t>
    </rPh>
    <rPh sb="21" eb="23">
      <t>ジョウキ</t>
    </rPh>
    <rPh sb="23" eb="25">
      <t>イガイ</t>
    </rPh>
    <rPh sb="26" eb="28">
      <t>コウカ</t>
    </rPh>
    <rPh sb="35" eb="36">
      <t>ハイ</t>
    </rPh>
    <rPh sb="42" eb="45">
      <t>グタイテキ</t>
    </rPh>
    <rPh sb="46" eb="48">
      <t>ナイヨウ</t>
    </rPh>
    <rPh sb="49" eb="51">
      <t>キニュウ</t>
    </rPh>
    <rPh sb="59" eb="60">
      <t>アヤマ</t>
    </rPh>
    <phoneticPr fontId="5"/>
  </si>
  <si>
    <t>CG</t>
    <phoneticPr fontId="5"/>
  </si>
  <si>
    <t>事務連絡別紙　第2の２（１）ア（J,AR～AZ)</t>
    <phoneticPr fontId="5"/>
  </si>
  <si>
    <t>多面的機能の増進を図る活動を実施していないのに、自己評価チェックシートのⅡ問1において、いずれかの項目にチェックが入っているのは誤り。
多面的機能の増進を図る活動を実施しているのに、自己評価チェックシートのⅡ問1において、どの項目にもチェックが入っていないのは誤り。</t>
    <rPh sb="0" eb="3">
      <t>タメンテキ</t>
    </rPh>
    <rPh sb="3" eb="5">
      <t>キノウ</t>
    </rPh>
    <rPh sb="6" eb="8">
      <t>ゾウシン</t>
    </rPh>
    <rPh sb="9" eb="10">
      <t>ハカ</t>
    </rPh>
    <rPh sb="11" eb="13">
      <t>カツドウ</t>
    </rPh>
    <rPh sb="14" eb="16">
      <t>ジッシ</t>
    </rPh>
    <rPh sb="24" eb="26">
      <t>ジコ</t>
    </rPh>
    <rPh sb="26" eb="28">
      <t>ヒョウカ</t>
    </rPh>
    <rPh sb="37" eb="38">
      <t>トイ</t>
    </rPh>
    <rPh sb="49" eb="51">
      <t>コウモク</t>
    </rPh>
    <rPh sb="57" eb="58">
      <t>ハイ</t>
    </rPh>
    <rPh sb="64" eb="65">
      <t>アヤマ</t>
    </rPh>
    <rPh sb="68" eb="71">
      <t>タメンテキ</t>
    </rPh>
    <rPh sb="71" eb="73">
      <t>キノウ</t>
    </rPh>
    <rPh sb="74" eb="76">
      <t>ゾウシン</t>
    </rPh>
    <rPh sb="77" eb="78">
      <t>ハカ</t>
    </rPh>
    <rPh sb="79" eb="81">
      <t>カツドウ</t>
    </rPh>
    <rPh sb="82" eb="84">
      <t>ジッシ</t>
    </rPh>
    <rPh sb="91" eb="93">
      <t>ジコ</t>
    </rPh>
    <rPh sb="93" eb="95">
      <t>ヒョウカ</t>
    </rPh>
    <rPh sb="104" eb="105">
      <t>トイ</t>
    </rPh>
    <rPh sb="113" eb="115">
      <t>コウモク</t>
    </rPh>
    <rPh sb="122" eb="123">
      <t>ハイ</t>
    </rPh>
    <rPh sb="130" eb="131">
      <t>アヤマ</t>
    </rPh>
    <phoneticPr fontId="5"/>
  </si>
  <si>
    <t>CH</t>
    <phoneticPr fontId="5"/>
  </si>
  <si>
    <t>事務連絡別紙　第2の２（１）イ（J,BA)</t>
    <phoneticPr fontId="5"/>
  </si>
  <si>
    <t>多面的機能の増進を図る活動を実施していないのに、自己評価チェックシートのⅡ問2において、記入があるのは誤り。
多面的機能の増進を図る活動を実施しているのに、自己評価チェックシートのⅡ問2において、記入がないのは誤り。</t>
    <rPh sb="0" eb="3">
      <t>タメンテキ</t>
    </rPh>
    <rPh sb="3" eb="5">
      <t>キノウ</t>
    </rPh>
    <rPh sb="6" eb="8">
      <t>ゾウシン</t>
    </rPh>
    <rPh sb="9" eb="10">
      <t>ハカ</t>
    </rPh>
    <rPh sb="11" eb="13">
      <t>カツドウ</t>
    </rPh>
    <rPh sb="14" eb="16">
      <t>ジッシ</t>
    </rPh>
    <rPh sb="24" eb="26">
      <t>ジコ</t>
    </rPh>
    <rPh sb="26" eb="28">
      <t>ヒョウカ</t>
    </rPh>
    <rPh sb="37" eb="38">
      <t>トイ</t>
    </rPh>
    <rPh sb="44" eb="46">
      <t>キニュウ</t>
    </rPh>
    <rPh sb="51" eb="52">
      <t>アヤマ</t>
    </rPh>
    <rPh sb="55" eb="58">
      <t>タメンテキ</t>
    </rPh>
    <rPh sb="58" eb="60">
      <t>キノウ</t>
    </rPh>
    <rPh sb="61" eb="63">
      <t>ゾウシン</t>
    </rPh>
    <rPh sb="64" eb="65">
      <t>ハカ</t>
    </rPh>
    <rPh sb="66" eb="68">
      <t>カツドウ</t>
    </rPh>
    <rPh sb="69" eb="71">
      <t>ジッシ</t>
    </rPh>
    <rPh sb="78" eb="80">
      <t>ジコ</t>
    </rPh>
    <rPh sb="80" eb="82">
      <t>ヒョウカ</t>
    </rPh>
    <rPh sb="91" eb="92">
      <t>トイ</t>
    </rPh>
    <rPh sb="98" eb="100">
      <t>キニュウ</t>
    </rPh>
    <rPh sb="105" eb="106">
      <t>アヤマ</t>
    </rPh>
    <phoneticPr fontId="5"/>
  </si>
  <si>
    <t>CI</t>
    <phoneticPr fontId="5"/>
  </si>
  <si>
    <t>事務連絡別紙　第2の２（１）ウ（J,BB～BO)</t>
    <phoneticPr fontId="5"/>
  </si>
  <si>
    <t>多面的機能の増進を図る活動を実施しているのに、自己評価チェックシートのⅡ問3において、どの項目にもチェックが入っていない組織は要確認。</t>
    <phoneticPr fontId="5"/>
  </si>
  <si>
    <t>多面的機能の増進を図る活動を実施していないのに、自己評価チェックシートのⅡ問3において、いずれかの項目にチェックが入っているのは誤り。</t>
    <rPh sb="0" eb="3">
      <t>タメンテキ</t>
    </rPh>
    <rPh sb="3" eb="5">
      <t>キノウ</t>
    </rPh>
    <rPh sb="6" eb="8">
      <t>ゾウシン</t>
    </rPh>
    <rPh sb="9" eb="10">
      <t>ハカ</t>
    </rPh>
    <rPh sb="11" eb="13">
      <t>カツドウ</t>
    </rPh>
    <rPh sb="14" eb="16">
      <t>ジッシ</t>
    </rPh>
    <rPh sb="24" eb="26">
      <t>ジコ</t>
    </rPh>
    <rPh sb="26" eb="28">
      <t>ヒョウカ</t>
    </rPh>
    <rPh sb="37" eb="38">
      <t>トイ</t>
    </rPh>
    <phoneticPr fontId="5"/>
  </si>
  <si>
    <t>CJ</t>
    <phoneticPr fontId="5"/>
  </si>
  <si>
    <t>事務連絡別紙　第2の２（１）ウ（J,BO～BP)</t>
    <phoneticPr fontId="5"/>
  </si>
  <si>
    <t>多面的機能の増進を図る活動を実施していないのに、自己評価チェックシートのⅡ問3において、「上記以外の効果」にチェックが入っていたり、その具体的な内容が記入されていたりするのは誤り。
多面的機能の増進を図る活動を実施していて、自己評価チェックシートのⅡ問2において、「上記以外の効果」にチェックが入っているが、具体的な内容が記入されていないのは誤り。</t>
    <rPh sb="0" eb="3">
      <t>タメンテキ</t>
    </rPh>
    <rPh sb="3" eb="5">
      <t>キノウ</t>
    </rPh>
    <rPh sb="6" eb="8">
      <t>ゾウシン</t>
    </rPh>
    <rPh sb="9" eb="10">
      <t>ハカ</t>
    </rPh>
    <rPh sb="11" eb="13">
      <t>カツドウ</t>
    </rPh>
    <rPh sb="14" eb="16">
      <t>ジッシ</t>
    </rPh>
    <rPh sb="24" eb="26">
      <t>ジコ</t>
    </rPh>
    <rPh sb="26" eb="28">
      <t>ヒョウカ</t>
    </rPh>
    <rPh sb="37" eb="38">
      <t>トイ</t>
    </rPh>
    <rPh sb="87" eb="88">
      <t>アヤマ</t>
    </rPh>
    <rPh sb="91" eb="94">
      <t>タメンテキ</t>
    </rPh>
    <rPh sb="94" eb="96">
      <t>キノウ</t>
    </rPh>
    <rPh sb="97" eb="99">
      <t>ゾウシン</t>
    </rPh>
    <rPh sb="100" eb="101">
      <t>ハカ</t>
    </rPh>
    <rPh sb="102" eb="104">
      <t>カツドウ</t>
    </rPh>
    <rPh sb="105" eb="107">
      <t>ジッシ</t>
    </rPh>
    <rPh sb="112" eb="114">
      <t>ジコ</t>
    </rPh>
    <rPh sb="114" eb="116">
      <t>ヒョウカ</t>
    </rPh>
    <rPh sb="125" eb="126">
      <t>トイ</t>
    </rPh>
    <rPh sb="133" eb="135">
      <t>ジョウキ</t>
    </rPh>
    <rPh sb="135" eb="137">
      <t>イガイ</t>
    </rPh>
    <rPh sb="138" eb="140">
      <t>コウカ</t>
    </rPh>
    <rPh sb="147" eb="148">
      <t>ハイ</t>
    </rPh>
    <rPh sb="154" eb="157">
      <t>グタイテキ</t>
    </rPh>
    <rPh sb="158" eb="160">
      <t>ナイヨウ</t>
    </rPh>
    <rPh sb="171" eb="172">
      <t>アヤマ</t>
    </rPh>
    <phoneticPr fontId="5"/>
  </si>
  <si>
    <t>CK</t>
    <phoneticPr fontId="5"/>
  </si>
  <si>
    <t>エラーカウントE（BS～CJ)</t>
    <phoneticPr fontId="5"/>
  </si>
  <si>
    <t>エラー確認項目のいずれかにEがある。</t>
    <rPh sb="3" eb="5">
      <t>カクニン</t>
    </rPh>
    <rPh sb="5" eb="7">
      <t>コウモク</t>
    </rPh>
    <phoneticPr fontId="3"/>
  </si>
  <si>
    <t>CL</t>
    <phoneticPr fontId="5"/>
  </si>
  <si>
    <t>エラーカウントW（BS～CJ)</t>
    <phoneticPr fontId="5"/>
  </si>
  <si>
    <t>エラー確認項目のいずれかにWがある。</t>
    <rPh sb="3" eb="5">
      <t>カクニン</t>
    </rPh>
    <rPh sb="5" eb="7">
      <t>コウモク</t>
    </rPh>
    <phoneticPr fontId="3"/>
  </si>
  <si>
    <t>○</t>
  </si>
  <si>
    <t>※話し合い等とは、総会、役員会、寄り合い等、本交付金の活動に関する話し合いの場は全て対象となります。活動記録（様式第1-6号）などを参考に記載して下さい。</t>
    <rPh sb="1" eb="2">
      <t>ハナ</t>
    </rPh>
    <rPh sb="3" eb="4">
      <t>ア</t>
    </rPh>
    <rPh sb="5" eb="6">
      <t>トウ</t>
    </rPh>
    <rPh sb="9" eb="11">
      <t>ソウカイ</t>
    </rPh>
    <rPh sb="12" eb="15">
      <t>ヤクインカイ</t>
    </rPh>
    <rPh sb="16" eb="17">
      <t>ヨ</t>
    </rPh>
    <rPh sb="18" eb="19">
      <t>ア</t>
    </rPh>
    <rPh sb="20" eb="21">
      <t>ナド</t>
    </rPh>
    <rPh sb="22" eb="23">
      <t>ホン</t>
    </rPh>
    <rPh sb="23" eb="26">
      <t>コウフキン</t>
    </rPh>
    <rPh sb="27" eb="29">
      <t>カツドウ</t>
    </rPh>
    <rPh sb="30" eb="31">
      <t>カン</t>
    </rPh>
    <rPh sb="33" eb="34">
      <t>ハナ</t>
    </rPh>
    <rPh sb="35" eb="36">
      <t>ア</t>
    </rPh>
    <rPh sb="38" eb="39">
      <t>バ</t>
    </rPh>
    <rPh sb="40" eb="41">
      <t>スベ</t>
    </rPh>
    <rPh sb="42" eb="44">
      <t>タイショウ</t>
    </rPh>
    <rPh sb="50" eb="52">
      <t>カツドウ</t>
    </rPh>
    <rPh sb="52" eb="54">
      <t>キロク</t>
    </rPh>
    <rPh sb="55" eb="57">
      <t>ヨウシキ</t>
    </rPh>
    <rPh sb="57" eb="58">
      <t>ダイ</t>
    </rPh>
    <rPh sb="61" eb="62">
      <t>ゴウ</t>
    </rPh>
    <rPh sb="66" eb="68">
      <t>サンコウ</t>
    </rPh>
    <rPh sb="69" eb="71">
      <t>キサイ</t>
    </rPh>
    <rPh sb="73" eb="74">
      <t>クダ</t>
    </rPh>
    <phoneticPr fontId="2"/>
  </si>
  <si>
    <t>※参加者数については、活動記録（様式第1-6号）などを参考に記載して下さい。</t>
    <rPh sb="1" eb="4">
      <t>サンカシャ</t>
    </rPh>
    <rPh sb="4" eb="5">
      <t>スウ</t>
    </rPh>
    <rPh sb="11" eb="13">
      <t>カツドウ</t>
    </rPh>
    <rPh sb="13" eb="15">
      <t>キロク</t>
    </rPh>
    <rPh sb="16" eb="18">
      <t>ヨウシキ</t>
    </rPh>
    <rPh sb="18" eb="19">
      <t>ダイ</t>
    </rPh>
    <rPh sb="22" eb="23">
      <t>ゴウ</t>
    </rPh>
    <rPh sb="27" eb="29">
      <t>サンコウ</t>
    </rPh>
    <rPh sb="30" eb="32">
      <t>キサイ</t>
    </rPh>
    <rPh sb="34" eb="35">
      <t>クダ</t>
    </rPh>
    <phoneticPr fontId="2"/>
  </si>
  <si>
    <t>２）防災・減災への取組（田んぼダム、体制整備等）、鳥獣被害対策等、地域の安全性向上に係る取組について、該当するものにチェック”■”をつけてください。</t>
    <rPh sb="2" eb="4">
      <t>ボウサイ</t>
    </rPh>
    <rPh sb="5" eb="7">
      <t>ゲンサイ</t>
    </rPh>
    <rPh sb="9" eb="11">
      <t>トリクミ</t>
    </rPh>
    <rPh sb="12" eb="13">
      <t>タ</t>
    </rPh>
    <rPh sb="18" eb="20">
      <t>タイセイ</t>
    </rPh>
    <rPh sb="20" eb="22">
      <t>セイビ</t>
    </rPh>
    <rPh sb="22" eb="23">
      <t>ナド</t>
    </rPh>
    <rPh sb="25" eb="27">
      <t>チョウジュウ</t>
    </rPh>
    <rPh sb="27" eb="29">
      <t>ヒガイ</t>
    </rPh>
    <rPh sb="29" eb="31">
      <t>タイサク</t>
    </rPh>
    <rPh sb="31" eb="32">
      <t>ナド</t>
    </rPh>
    <rPh sb="33" eb="35">
      <t>チイキ</t>
    </rPh>
    <rPh sb="36" eb="38">
      <t>アンゼン</t>
    </rPh>
    <rPh sb="38" eb="39">
      <t>セイ</t>
    </rPh>
    <rPh sb="39" eb="41">
      <t>コウジョウ</t>
    </rPh>
    <rPh sb="42" eb="43">
      <t>カカ</t>
    </rPh>
    <rPh sb="44" eb="46">
      <t>トリクミ</t>
    </rPh>
    <rPh sb="51" eb="53">
      <t>ガイトウ</t>
    </rPh>
    <phoneticPr fontId="5"/>
  </si>
  <si>
    <t>１．積極的に取り組んでいる</t>
    <rPh sb="2" eb="5">
      <t>セッキョクテキ</t>
    </rPh>
    <rPh sb="6" eb="7">
      <t>ト</t>
    </rPh>
    <rPh sb="8" eb="9">
      <t>ク</t>
    </rPh>
    <phoneticPr fontId="5"/>
  </si>
  <si>
    <t>２．取り組んでいる</t>
    <rPh sb="2" eb="3">
      <t>ト</t>
    </rPh>
    <rPh sb="4" eb="5">
      <t>ク</t>
    </rPh>
    <phoneticPr fontId="5"/>
  </si>
  <si>
    <t>３．今後、取り組む予定である</t>
    <rPh sb="2" eb="4">
      <t>コンゴ</t>
    </rPh>
    <rPh sb="5" eb="6">
      <t>ト</t>
    </rPh>
    <rPh sb="7" eb="8">
      <t>ク</t>
    </rPh>
    <rPh sb="9" eb="11">
      <t>ヨテイ</t>
    </rPh>
    <phoneticPr fontId="5"/>
  </si>
  <si>
    <t>４．取り組むことは難しい。</t>
    <rPh sb="2" eb="3">
      <t>ト</t>
    </rPh>
    <rPh sb="4" eb="5">
      <t>ク</t>
    </rPh>
    <rPh sb="9" eb="10">
      <t>ムズカ</t>
    </rPh>
    <phoneticPr fontId="5"/>
  </si>
  <si>
    <t>３）活動参加者について、該当するものにチェック”■”をつけ、年間の延べ活動参加者数を記入してください。</t>
    <rPh sb="2" eb="4">
      <t>カツドウ</t>
    </rPh>
    <rPh sb="4" eb="7">
      <t>サンカシャ</t>
    </rPh>
    <rPh sb="12" eb="14">
      <t>ガイトウ</t>
    </rPh>
    <rPh sb="30" eb="32">
      <t>ネンカン</t>
    </rPh>
    <rPh sb="33" eb="34">
      <t>ノ</t>
    </rPh>
    <rPh sb="35" eb="37">
      <t>カツドウ</t>
    </rPh>
    <rPh sb="37" eb="40">
      <t>サンカシャ</t>
    </rPh>
    <rPh sb="40" eb="41">
      <t>スウ</t>
    </rPh>
    <rPh sb="42" eb="44">
      <t>キニュウ</t>
    </rPh>
    <phoneticPr fontId="5"/>
  </si>
  <si>
    <t>４）話し合い等（推進活動）の実施状況について、該当するものにチェック”■”をつけ、年間の話し合い等の開催回数を記入してください。</t>
    <rPh sb="2" eb="3">
      <t>ハナ</t>
    </rPh>
    <rPh sb="4" eb="5">
      <t>ア</t>
    </rPh>
    <rPh sb="6" eb="7">
      <t>ナド</t>
    </rPh>
    <rPh sb="8" eb="10">
      <t>スイシン</t>
    </rPh>
    <rPh sb="10" eb="12">
      <t>カツドウ</t>
    </rPh>
    <rPh sb="14" eb="16">
      <t>ジッシ</t>
    </rPh>
    <rPh sb="16" eb="18">
      <t>ジョウキョウ</t>
    </rPh>
    <rPh sb="23" eb="25">
      <t>ガイトウ</t>
    </rPh>
    <rPh sb="41" eb="43">
      <t>ネンカン</t>
    </rPh>
    <rPh sb="44" eb="45">
      <t>ハナ</t>
    </rPh>
    <rPh sb="46" eb="47">
      <t>ア</t>
    </rPh>
    <rPh sb="48" eb="49">
      <t>ナド</t>
    </rPh>
    <rPh sb="50" eb="52">
      <t>カイサイ</t>
    </rPh>
    <rPh sb="52" eb="54">
      <t>カイスウ</t>
    </rPh>
    <rPh sb="55" eb="57">
      <t>キニュウ</t>
    </rPh>
    <phoneticPr fontId="5"/>
  </si>
  <si>
    <t>５）機能診断・補修技術や作業安全対策について該当するものにチェック”■”をつけてください。</t>
    <rPh sb="2" eb="4">
      <t>キノウ</t>
    </rPh>
    <rPh sb="4" eb="6">
      <t>シンダン</t>
    </rPh>
    <rPh sb="7" eb="9">
      <t>ホシュウ</t>
    </rPh>
    <rPh sb="9" eb="11">
      <t>ギジュツ</t>
    </rPh>
    <rPh sb="12" eb="14">
      <t>サギョウ</t>
    </rPh>
    <rPh sb="14" eb="16">
      <t>アンゼン</t>
    </rPh>
    <rPh sb="16" eb="18">
      <t>タイサク</t>
    </rPh>
    <rPh sb="22" eb="24">
      <t>ガイトウ</t>
    </rPh>
    <phoneticPr fontId="5"/>
  </si>
  <si>
    <t>取り組んでいる</t>
    <rPh sb="0" eb="1">
      <t>ト</t>
    </rPh>
    <rPh sb="2" eb="3">
      <t>ク</t>
    </rPh>
    <phoneticPr fontId="2"/>
  </si>
  <si>
    <t>活動参加者</t>
    <rPh sb="0" eb="2">
      <t>カツドウ</t>
    </rPh>
    <rPh sb="2" eb="5">
      <t>サンカシャ</t>
    </rPh>
    <phoneticPr fontId="5"/>
  </si>
  <si>
    <t>機能診断・補修技術等の習得、習得者の確保</t>
    <phoneticPr fontId="5"/>
  </si>
  <si>
    <t>話し合い等の実施状況</t>
    <rPh sb="0" eb="1">
      <t>ハナ</t>
    </rPh>
    <rPh sb="2" eb="3">
      <t>ア</t>
    </rPh>
    <rPh sb="4" eb="5">
      <t>ナド</t>
    </rPh>
    <rPh sb="6" eb="8">
      <t>ジッシ</t>
    </rPh>
    <rPh sb="8" eb="10">
      <t>ジョウキョウ</t>
    </rPh>
    <phoneticPr fontId="5"/>
  </si>
  <si>
    <t>積極的に取り組み</t>
    <rPh sb="0" eb="3">
      <t>セッキョクテキ</t>
    </rPh>
    <rPh sb="4" eb="5">
      <t>ト</t>
    </rPh>
    <rPh sb="6" eb="7">
      <t>ク</t>
    </rPh>
    <phoneticPr fontId="2"/>
  </si>
  <si>
    <t>取組予定</t>
    <rPh sb="0" eb="2">
      <t>トリクミ</t>
    </rPh>
    <rPh sb="2" eb="4">
      <t>ヨテイ</t>
    </rPh>
    <phoneticPr fontId="2"/>
  </si>
  <si>
    <t>取組は困難</t>
    <rPh sb="0" eb="2">
      <t>トリクミ</t>
    </rPh>
    <rPh sb="3" eb="5">
      <t>コンナン</t>
    </rPh>
    <phoneticPr fontId="2"/>
  </si>
  <si>
    <t>防災・減災、鳥獣被害対策等地域の安全性向上に係る取り組み</t>
    <rPh sb="0" eb="2">
      <t>ボウサイ</t>
    </rPh>
    <rPh sb="3" eb="5">
      <t>ゲンサイ</t>
    </rPh>
    <rPh sb="6" eb="8">
      <t>チョウジュウ</t>
    </rPh>
    <rPh sb="8" eb="10">
      <t>ヒガイ</t>
    </rPh>
    <rPh sb="10" eb="12">
      <t>タイサク</t>
    </rPh>
    <rPh sb="12" eb="13">
      <t>ナド</t>
    </rPh>
    <rPh sb="13" eb="15">
      <t>チイキ</t>
    </rPh>
    <rPh sb="16" eb="18">
      <t>アンゼン</t>
    </rPh>
    <rPh sb="18" eb="19">
      <t>セイ</t>
    </rPh>
    <rPh sb="19" eb="21">
      <t>コウジョウ</t>
    </rPh>
    <rPh sb="22" eb="23">
      <t>カカ</t>
    </rPh>
    <rPh sb="24" eb="25">
      <t>ト</t>
    </rPh>
    <rPh sb="26" eb="27">
      <t>ク</t>
    </rPh>
    <phoneticPr fontId="5"/>
  </si>
  <si>
    <t>●波及的な効果</t>
    <rPh sb="1" eb="3">
      <t>ハキュウ</t>
    </rPh>
    <rPh sb="3" eb="4">
      <t>テキ</t>
    </rPh>
    <rPh sb="5" eb="7">
      <t>コウカ</t>
    </rPh>
    <phoneticPr fontId="4"/>
  </si>
  <si>
    <t>《活動組織の自己評価を踏まえた市町村評価》</t>
    <rPh sb="1" eb="3">
      <t>カツドウ</t>
    </rPh>
    <rPh sb="3" eb="5">
      <t>ソシキ</t>
    </rPh>
    <rPh sb="6" eb="8">
      <t>ジコ</t>
    </rPh>
    <rPh sb="8" eb="10">
      <t>ヒョウカ</t>
    </rPh>
    <rPh sb="11" eb="12">
      <t>フ</t>
    </rPh>
    <rPh sb="15" eb="18">
      <t>シチョウソン</t>
    </rPh>
    <rPh sb="18" eb="20">
      <t>ヒョウカ</t>
    </rPh>
    <phoneticPr fontId="4"/>
  </si>
  <si>
    <t>増進活動</t>
    <rPh sb="0" eb="2">
      <t>ゾウシン</t>
    </rPh>
    <rPh sb="2" eb="4">
      <t>カツドウ</t>
    </rPh>
    <phoneticPr fontId="5"/>
  </si>
  <si>
    <t>多面的機能の増進を図る活動</t>
    <rPh sb="0" eb="3">
      <t>タメンテキ</t>
    </rPh>
    <rPh sb="3" eb="5">
      <t>キノウ</t>
    </rPh>
    <rPh sb="6" eb="8">
      <t>ゾウシン</t>
    </rPh>
    <rPh sb="9" eb="10">
      <t>ハカ</t>
    </rPh>
    <rPh sb="11" eb="13">
      <t>カツドウ</t>
    </rPh>
    <phoneticPr fontId="5"/>
  </si>
  <si>
    <t>①多面的機能の増進を図る活動に取り組んでいない</t>
    <rPh sb="1" eb="4">
      <t>タメンテキ</t>
    </rPh>
    <rPh sb="4" eb="6">
      <t>キノウ</t>
    </rPh>
    <rPh sb="7" eb="9">
      <t>ゾウシン</t>
    </rPh>
    <rPh sb="10" eb="11">
      <t>ハカ</t>
    </rPh>
    <rPh sb="12" eb="14">
      <t>カツドウ</t>
    </rPh>
    <rPh sb="15" eb="16">
      <t>ト</t>
    </rPh>
    <rPh sb="17" eb="18">
      <t>ク</t>
    </rPh>
    <phoneticPr fontId="2"/>
  </si>
  <si>
    <t>②多面的機能の増進を図る活動に取り組んでいる</t>
    <rPh sb="1" eb="4">
      <t>タメンテキ</t>
    </rPh>
    <rPh sb="4" eb="6">
      <t>キノウ</t>
    </rPh>
    <rPh sb="7" eb="9">
      <t>ゾウシン</t>
    </rPh>
    <rPh sb="10" eb="11">
      <t>ハカ</t>
    </rPh>
    <rPh sb="12" eb="14">
      <t>カツドウ</t>
    </rPh>
    <rPh sb="15" eb="16">
      <t>ト</t>
    </rPh>
    <rPh sb="17" eb="18">
      <t>ク</t>
    </rPh>
    <phoneticPr fontId="2"/>
  </si>
  <si>
    <t>遊休農地の有効活用</t>
    <rPh sb="0" eb="4">
      <t>ユウキュウノウチ</t>
    </rPh>
    <rPh sb="5" eb="7">
      <t>ユウコウ</t>
    </rPh>
    <rPh sb="7" eb="9">
      <t>カツヨウ</t>
    </rPh>
    <phoneticPr fontId="2"/>
  </si>
  <si>
    <t>ｂ.</t>
    <phoneticPr fontId="2"/>
  </si>
  <si>
    <t>地域住民による直営施工</t>
    <rPh sb="0" eb="4">
      <t>チイキジュウミン</t>
    </rPh>
    <rPh sb="7" eb="9">
      <t>チョクエイ</t>
    </rPh>
    <rPh sb="9" eb="11">
      <t>セコウ</t>
    </rPh>
    <phoneticPr fontId="2"/>
  </si>
  <si>
    <t>防災・減災力の強化</t>
    <rPh sb="0" eb="2">
      <t>ボウサイ</t>
    </rPh>
    <rPh sb="3" eb="6">
      <t>ゲンサイリョク</t>
    </rPh>
    <rPh sb="7" eb="9">
      <t>キョウカ</t>
    </rPh>
    <phoneticPr fontId="2"/>
  </si>
  <si>
    <t>農村環境保全活動の幅広い展開</t>
    <rPh sb="0" eb="2">
      <t>ノウソン</t>
    </rPh>
    <rPh sb="2" eb="4">
      <t>カンキョウ</t>
    </rPh>
    <rPh sb="4" eb="6">
      <t>ホゼン</t>
    </rPh>
    <rPh sb="6" eb="8">
      <t>カツドウ</t>
    </rPh>
    <rPh sb="9" eb="11">
      <t>ハバヒロ</t>
    </rPh>
    <rPh sb="12" eb="14">
      <t>テンカイ</t>
    </rPh>
    <phoneticPr fontId="2"/>
  </si>
  <si>
    <t>やすらぎ・福祉及び教育機能の活用</t>
    <rPh sb="5" eb="7">
      <t>フクシ</t>
    </rPh>
    <rPh sb="7" eb="8">
      <t>オヨ</t>
    </rPh>
    <rPh sb="9" eb="11">
      <t>キョウイク</t>
    </rPh>
    <rPh sb="11" eb="13">
      <t>キノウ</t>
    </rPh>
    <rPh sb="14" eb="16">
      <t>カツヨウ</t>
    </rPh>
    <phoneticPr fontId="2"/>
  </si>
  <si>
    <t>農村文化の伝承を通じた農村コミュニティの強化</t>
    <rPh sb="0" eb="2">
      <t>ノウソン</t>
    </rPh>
    <rPh sb="2" eb="4">
      <t>ブンカ</t>
    </rPh>
    <rPh sb="5" eb="7">
      <t>デンショウ</t>
    </rPh>
    <rPh sb="8" eb="9">
      <t>ツウ</t>
    </rPh>
    <rPh sb="11" eb="13">
      <t>ノウソン</t>
    </rPh>
    <rPh sb="20" eb="22">
      <t>キョウカ</t>
    </rPh>
    <phoneticPr fontId="2"/>
  </si>
  <si>
    <t>その他</t>
    <rPh sb="2" eb="3">
      <t>タ</t>
    </rPh>
    <phoneticPr fontId="2"/>
  </si>
  <si>
    <t>実施した活動の内容</t>
    <rPh sb="0" eb="2">
      <t>ジッシ</t>
    </rPh>
    <rPh sb="4" eb="6">
      <t>カツドウ</t>
    </rPh>
    <rPh sb="7" eb="9">
      <t>ナイヨウ</t>
    </rPh>
    <phoneticPr fontId="2"/>
  </si>
  <si>
    <t>取り組んでみてよかったこと、成果等</t>
    <rPh sb="0" eb="1">
      <t>ト</t>
    </rPh>
    <rPh sb="2" eb="3">
      <t>ク</t>
    </rPh>
    <rPh sb="14" eb="16">
      <t>セイカ</t>
    </rPh>
    <rPh sb="16" eb="17">
      <t>ナド</t>
    </rPh>
    <phoneticPr fontId="2"/>
  </si>
  <si>
    <t>a.</t>
    <phoneticPr fontId="2"/>
  </si>
  <si>
    <t>c.</t>
    <phoneticPr fontId="2"/>
  </si>
  <si>
    <t>d.</t>
    <phoneticPr fontId="2"/>
  </si>
  <si>
    <t>e.</t>
    <phoneticPr fontId="2"/>
  </si>
  <si>
    <t>f.</t>
    <phoneticPr fontId="2"/>
  </si>
  <si>
    <t>g.</t>
    <phoneticPr fontId="2"/>
  </si>
  <si>
    <t>h.</t>
    <phoneticPr fontId="2"/>
  </si>
  <si>
    <t>取り組んでいる活動項目</t>
    <rPh sb="0" eb="1">
      <t>ト</t>
    </rPh>
    <rPh sb="2" eb="3">
      <t>ク</t>
    </rPh>
    <rPh sb="7" eb="9">
      <t>カツドウ</t>
    </rPh>
    <rPh sb="9" eb="11">
      <t>コウモク</t>
    </rPh>
    <phoneticPr fontId="2"/>
  </si>
  <si>
    <t>６）「多面的機能の増進を図る活動」について該当するものにチェック”■”をつけてください。</t>
    <rPh sb="3" eb="6">
      <t>タメンテキ</t>
    </rPh>
    <rPh sb="6" eb="8">
      <t>キノウ</t>
    </rPh>
    <rPh sb="9" eb="11">
      <t>ゾウシン</t>
    </rPh>
    <rPh sb="12" eb="13">
      <t>ハカ</t>
    </rPh>
    <rPh sb="14" eb="16">
      <t>カツドウ</t>
    </rPh>
    <rPh sb="21" eb="23">
      <t>ガイトウ</t>
    </rPh>
    <phoneticPr fontId="5"/>
  </si>
  <si>
    <t>未実施（指導・助言を行っても計画した活動の実施が困難）</t>
    <rPh sb="0" eb="3">
      <t>ミジッシ</t>
    </rPh>
    <rPh sb="4" eb="6">
      <t>シドウ</t>
    </rPh>
    <rPh sb="7" eb="9">
      <t>ジョゲン</t>
    </rPh>
    <rPh sb="10" eb="11">
      <t>オコナ</t>
    </rPh>
    <rPh sb="14" eb="16">
      <t>ケイカク</t>
    </rPh>
    <rPh sb="18" eb="20">
      <t>カツドウ</t>
    </rPh>
    <rPh sb="21" eb="23">
      <t>ジッシ</t>
    </rPh>
    <rPh sb="24" eb="26">
      <t>コンナン</t>
    </rPh>
    <phoneticPr fontId="5"/>
  </si>
  <si>
    <t>問１　１）　（◎、○、△）</t>
    <rPh sb="0" eb="1">
      <t>トイ</t>
    </rPh>
    <phoneticPr fontId="4"/>
  </si>
  <si>
    <t>問１　５）</t>
    <rPh sb="0" eb="1">
      <t>トイ</t>
    </rPh>
    <phoneticPr fontId="4"/>
  </si>
  <si>
    <t>問１　６）</t>
    <rPh sb="0" eb="1">
      <t>トイ</t>
    </rPh>
    <phoneticPr fontId="4"/>
  </si>
  <si>
    <t>問１　７）</t>
    <rPh sb="0" eb="1">
      <t>トイ</t>
    </rPh>
    <phoneticPr fontId="4"/>
  </si>
  <si>
    <t>効果発現（見込み）</t>
    <rPh sb="0" eb="2">
      <t>コウカ</t>
    </rPh>
    <rPh sb="2" eb="4">
      <t>ハツゲン</t>
    </rPh>
    <rPh sb="5" eb="7">
      <t>ミコ</t>
    </rPh>
    <phoneticPr fontId="4"/>
  </si>
  <si>
    <t>「多面的機能の増進を図る活動」により効果が高まったもの</t>
    <rPh sb="1" eb="4">
      <t>タメンテキ</t>
    </rPh>
    <rPh sb="4" eb="6">
      <t>キノウ</t>
    </rPh>
    <rPh sb="7" eb="9">
      <t>ゾウシン</t>
    </rPh>
    <rPh sb="10" eb="11">
      <t>ハカ</t>
    </rPh>
    <rPh sb="12" eb="14">
      <t>カツドウ</t>
    </rPh>
    <rPh sb="18" eb="20">
      <t>コウカ</t>
    </rPh>
    <rPh sb="21" eb="22">
      <t>タカ</t>
    </rPh>
    <phoneticPr fontId="4"/>
  </si>
  <si>
    <t>1,2,3,4</t>
    <phoneticPr fontId="4"/>
  </si>
  <si>
    <t>①　（1,2,3）</t>
    <phoneticPr fontId="4"/>
  </si>
  <si>
    <t>③活動参加者、活動組織の役員等の年齢構成（％）</t>
    <rPh sb="1" eb="3">
      <t>カツドウ</t>
    </rPh>
    <rPh sb="3" eb="6">
      <t>サンカシャ</t>
    </rPh>
    <rPh sb="7" eb="9">
      <t>カツドウ</t>
    </rPh>
    <rPh sb="9" eb="11">
      <t>ソシキ</t>
    </rPh>
    <rPh sb="12" eb="14">
      <t>ヤクイン</t>
    </rPh>
    <rPh sb="14" eb="15">
      <t>ナド</t>
    </rPh>
    <rPh sb="16" eb="18">
      <t>ネンレイ</t>
    </rPh>
    <rPh sb="18" eb="20">
      <t>コウセイ</t>
    </rPh>
    <phoneticPr fontId="4"/>
  </si>
  <si>
    <t>①　1,2,3</t>
    <phoneticPr fontId="4"/>
  </si>
  <si>
    <t>1,2,3</t>
    <phoneticPr fontId="4"/>
  </si>
  <si>
    <t>①②</t>
    <phoneticPr fontId="4"/>
  </si>
  <si>
    <t>●　または　空欄</t>
    <rPh sb="6" eb="8">
      <t>クウラン</t>
    </rPh>
    <phoneticPr fontId="4"/>
  </si>
  <si>
    <t>自由記入</t>
    <rPh sb="0" eb="4">
      <t>ジユウキニュウ</t>
    </rPh>
    <phoneticPr fontId="4"/>
  </si>
  <si>
    <t>◎　○　△　×　のいずれか</t>
    <phoneticPr fontId="4"/>
  </si>
  <si>
    <t>防災・減災への取組（田んぼダム、体制整備等）、鳥獣被害対策等、地域の安全性向上に係る取組</t>
    <phoneticPr fontId="4"/>
  </si>
  <si>
    <t>多面的機能の増進を図る活動への取り組み</t>
    <rPh sb="0" eb="2">
      <t>タメン</t>
    </rPh>
    <rPh sb="2" eb="3">
      <t>テキ</t>
    </rPh>
    <rPh sb="3" eb="5">
      <t>キノウ</t>
    </rPh>
    <rPh sb="6" eb="8">
      <t>ゾウシン</t>
    </rPh>
    <rPh sb="9" eb="10">
      <t>ハカ</t>
    </rPh>
    <rPh sb="11" eb="13">
      <t>カツドウ</t>
    </rPh>
    <rPh sb="15" eb="16">
      <t>ト</t>
    </rPh>
    <rPh sb="17" eb="18">
      <t>ク</t>
    </rPh>
    <phoneticPr fontId="5"/>
  </si>
  <si>
    <t>a.遊休農地の有効活用</t>
  </si>
  <si>
    <t>ｂ.鳥被害防止対策及び環境改善活動の強化</t>
  </si>
  <si>
    <t>c.地域住民による直営施工</t>
  </si>
  <si>
    <t>d.防災・減災力の強化</t>
  </si>
  <si>
    <t>e.農村環境保全活動の幅広い展開</t>
  </si>
  <si>
    <t>f.やすらぎ・福祉及び教育機能の活用</t>
  </si>
  <si>
    <t>g.農村文化の伝承を通じた農村コミュニティの強化</t>
  </si>
  <si>
    <t>h.その他</t>
  </si>
  <si>
    <t>取り組んでみてよかったこと、成果等</t>
    <phoneticPr fontId="4"/>
  </si>
  <si>
    <t>活動組織の評価
（「市町村の判断基準のガイドライン」に基づく）</t>
    <rPh sb="0" eb="2">
      <t>カツドウ</t>
    </rPh>
    <rPh sb="2" eb="4">
      <t>ソシキ</t>
    </rPh>
    <rPh sb="5" eb="7">
      <t>ヒョウカ</t>
    </rPh>
    <phoneticPr fontId="4"/>
  </si>
  <si>
    <t>自動入力用行</t>
    <rPh sb="0" eb="5">
      <t>ジドウニュウリョクヨウ</t>
    </rPh>
    <rPh sb="5" eb="6">
      <t>ギョウ</t>
    </rPh>
    <phoneticPr fontId="4"/>
  </si>
  <si>
    <t>鳥獣被害防止対策及び環境改善活動の強化</t>
    <rPh sb="0" eb="1">
      <t>トリ</t>
    </rPh>
    <rPh sb="1" eb="2">
      <t>ケモノ</t>
    </rPh>
    <rPh sb="2" eb="4">
      <t>ヒガイ</t>
    </rPh>
    <rPh sb="4" eb="6">
      <t>ボウシ</t>
    </rPh>
    <rPh sb="6" eb="8">
      <t>タイサク</t>
    </rPh>
    <rPh sb="8" eb="9">
      <t>オヨ</t>
    </rPh>
    <rPh sb="10" eb="12">
      <t>カンキョウ</t>
    </rPh>
    <rPh sb="12" eb="14">
      <t>カイゼン</t>
    </rPh>
    <rPh sb="14" eb="16">
      <t>カツドウ</t>
    </rPh>
    <rPh sb="17" eb="19">
      <t>キョウカ</t>
    </rPh>
    <phoneticPr fontId="2"/>
  </si>
  <si>
    <t>実施していない</t>
    <rPh sb="0" eb="2">
      <t>ジッシ</t>
    </rPh>
    <phoneticPr fontId="5"/>
  </si>
  <si>
    <t>多面的機能の増進を図る活動</t>
  </si>
  <si>
    <r>
      <t>　多面的機能支払交付金は、</t>
    </r>
    <r>
      <rPr>
        <u/>
        <sz val="16"/>
        <color theme="1"/>
        <rFont val="HG丸ｺﾞｼｯｸM-PRO"/>
        <family val="3"/>
        <charset val="128"/>
      </rPr>
      <t>地域資源（例えば、皆さんで共同管理している水路や農道など）を保全管理するための共同活動に対して支援</t>
    </r>
    <r>
      <rPr>
        <sz val="16"/>
        <color theme="1"/>
        <rFont val="HG丸ｺﾞｼｯｸM-PRO"/>
        <family val="3"/>
        <charset val="128"/>
      </rPr>
      <t>を行うことで、</t>
    </r>
    <r>
      <rPr>
        <u/>
        <sz val="16"/>
        <color theme="1"/>
        <rFont val="HG丸ｺﾞｼｯｸM-PRO"/>
        <family val="3"/>
        <charset val="128"/>
      </rPr>
      <t>農業・農村の有する多面的機能が今後とも適切に維持・発揮</t>
    </r>
    <r>
      <rPr>
        <sz val="16"/>
        <color theme="1"/>
        <rFont val="HG丸ｺﾞｼｯｸM-PRO"/>
        <family val="3"/>
        <charset val="128"/>
      </rPr>
      <t>されるとともに、</t>
    </r>
    <r>
      <rPr>
        <u/>
        <sz val="16"/>
        <color theme="1"/>
        <rFont val="HG丸ｺﾞｼｯｸM-PRO"/>
        <family val="3"/>
        <charset val="128"/>
      </rPr>
      <t>構造改革（担い手農業者への農地集積等）の後押し</t>
    </r>
    <r>
      <rPr>
        <sz val="16"/>
        <color theme="1"/>
        <rFont val="HG丸ｺﾞｼｯｸM-PRO"/>
        <family val="3"/>
        <charset val="128"/>
      </rPr>
      <t>をすることを目的にしています。
　この「自己評価チェックシート」は、活動組織の</t>
    </r>
    <r>
      <rPr>
        <u/>
        <sz val="16"/>
        <color theme="1"/>
        <rFont val="HG丸ｺﾞｼｯｸM-PRO"/>
        <family val="3"/>
        <charset val="128"/>
      </rPr>
      <t>これまでの活動を定期的に振り返り、活動の実施状況や効果、活動による地域の変化等を点検</t>
    </r>
    <r>
      <rPr>
        <sz val="16"/>
        <color theme="1"/>
        <rFont val="HG丸ｺﾞｼｯｸM-PRO"/>
        <family val="3"/>
        <charset val="128"/>
      </rPr>
      <t>することにより、</t>
    </r>
    <r>
      <rPr>
        <u/>
        <sz val="16"/>
        <color theme="1"/>
        <rFont val="HG丸ｺﾞｼｯｸM-PRO"/>
        <family val="3"/>
        <charset val="128"/>
      </rPr>
      <t>活動の効果的・効率的な実施に活用</t>
    </r>
    <r>
      <rPr>
        <sz val="16"/>
        <color theme="1"/>
        <rFont val="HG丸ｺﾞｼｯｸM-PRO"/>
        <family val="3"/>
        <charset val="128"/>
      </rPr>
      <t>することを目的としています。</t>
    </r>
    <rPh sb="1" eb="4">
      <t>タメンテキ</t>
    </rPh>
    <rPh sb="4" eb="6">
      <t>キノウ</t>
    </rPh>
    <rPh sb="6" eb="8">
      <t>シハラ</t>
    </rPh>
    <rPh sb="8" eb="11">
      <t>コウフキン</t>
    </rPh>
    <rPh sb="18" eb="19">
      <t>タト</t>
    </rPh>
    <rPh sb="22" eb="23">
      <t>ミナ</t>
    </rPh>
    <rPh sb="26" eb="28">
      <t>キョウドウ</t>
    </rPh>
    <rPh sb="28" eb="30">
      <t>カンリ</t>
    </rPh>
    <rPh sb="34" eb="36">
      <t>スイロ</t>
    </rPh>
    <rPh sb="37" eb="39">
      <t>ノウドウ</t>
    </rPh>
    <rPh sb="52" eb="54">
      <t>キョウドウ</t>
    </rPh>
    <rPh sb="54" eb="56">
      <t>カツドウ</t>
    </rPh>
    <rPh sb="57" eb="58">
      <t>タイ</t>
    </rPh>
    <rPh sb="60" eb="62">
      <t>シエン</t>
    </rPh>
    <rPh sb="63" eb="64">
      <t>オコナ</t>
    </rPh>
    <rPh sb="69" eb="71">
      <t>ノウギョウ</t>
    </rPh>
    <rPh sb="72" eb="74">
      <t>ノウソン</t>
    </rPh>
    <rPh sb="75" eb="76">
      <t>ユウ</t>
    </rPh>
    <rPh sb="78" eb="81">
      <t>タメンテキ</t>
    </rPh>
    <rPh sb="81" eb="83">
      <t>キノウ</t>
    </rPh>
    <rPh sb="84" eb="86">
      <t>コンゴ</t>
    </rPh>
    <rPh sb="88" eb="90">
      <t>テキセツ</t>
    </rPh>
    <rPh sb="91" eb="93">
      <t>イジ</t>
    </rPh>
    <rPh sb="94" eb="96">
      <t>ハッキ</t>
    </rPh>
    <rPh sb="104" eb="106">
      <t>コウゾウ</t>
    </rPh>
    <rPh sb="106" eb="108">
      <t>カイカク</t>
    </rPh>
    <rPh sb="112" eb="115">
      <t>ノウギョウシャ</t>
    </rPh>
    <rPh sb="121" eb="122">
      <t>トウ</t>
    </rPh>
    <rPh sb="124" eb="126">
      <t>アトオ</t>
    </rPh>
    <rPh sb="133" eb="135">
      <t>モクテキ</t>
    </rPh>
    <rPh sb="148" eb="150">
      <t>ジコ</t>
    </rPh>
    <rPh sb="150" eb="152">
      <t>ヒョウカ</t>
    </rPh>
    <rPh sb="162" eb="164">
      <t>カツドウ</t>
    </rPh>
    <rPh sb="164" eb="166">
      <t>ソシキ</t>
    </rPh>
    <rPh sb="172" eb="174">
      <t>カツドウ</t>
    </rPh>
    <rPh sb="175" eb="178">
      <t>テイキテキ</t>
    </rPh>
    <rPh sb="179" eb="180">
      <t>フ</t>
    </rPh>
    <rPh sb="181" eb="182">
      <t>カエ</t>
    </rPh>
    <rPh sb="184" eb="186">
      <t>カツドウ</t>
    </rPh>
    <rPh sb="187" eb="189">
      <t>ジッシ</t>
    </rPh>
    <rPh sb="189" eb="191">
      <t>ジョウキョウ</t>
    </rPh>
    <rPh sb="192" eb="194">
      <t>コウカ</t>
    </rPh>
    <rPh sb="195" eb="197">
      <t>カツドウ</t>
    </rPh>
    <rPh sb="200" eb="202">
      <t>チイキ</t>
    </rPh>
    <rPh sb="203" eb="205">
      <t>ヘンカ</t>
    </rPh>
    <rPh sb="205" eb="206">
      <t>トウ</t>
    </rPh>
    <rPh sb="207" eb="209">
      <t>テンケン</t>
    </rPh>
    <rPh sb="217" eb="219">
      <t>カツドウ</t>
    </rPh>
    <rPh sb="220" eb="223">
      <t>コウカテキ</t>
    </rPh>
    <rPh sb="224" eb="227">
      <t>コウリツテキ</t>
    </rPh>
    <rPh sb="228" eb="230">
      <t>ジッシ</t>
    </rPh>
    <rPh sb="231" eb="233">
      <t>カツヨウ</t>
    </rPh>
    <rPh sb="238" eb="240">
      <t>モクテキ</t>
    </rPh>
    <phoneticPr fontId="5"/>
  </si>
  <si>
    <r>
      <t>②年間延べ活動参加者数</t>
    </r>
    <r>
      <rPr>
        <vertAlign val="superscript"/>
        <sz val="12"/>
        <color theme="1"/>
        <rFont val="HG丸ｺﾞｼｯｸM-PRO"/>
        <family val="3"/>
        <charset val="128"/>
      </rPr>
      <t>※</t>
    </r>
    <rPh sb="1" eb="3">
      <t>ネンカン</t>
    </rPh>
    <rPh sb="3" eb="4">
      <t>ノ</t>
    </rPh>
    <rPh sb="5" eb="7">
      <t>カツドウ</t>
    </rPh>
    <rPh sb="7" eb="10">
      <t>サンカシャ</t>
    </rPh>
    <rPh sb="10" eb="11">
      <t>スウ</t>
    </rPh>
    <phoneticPr fontId="5"/>
  </si>
  <si>
    <r>
      <t>③活動参加者、活動組織の役員等の年齢構成</t>
    </r>
    <r>
      <rPr>
        <vertAlign val="superscript"/>
        <sz val="12"/>
        <color theme="1"/>
        <rFont val="HG丸ｺﾞｼｯｸM-PRO"/>
        <family val="3"/>
        <charset val="128"/>
      </rPr>
      <t>※</t>
    </r>
    <rPh sb="1" eb="3">
      <t>カツドウ</t>
    </rPh>
    <rPh sb="3" eb="6">
      <t>サンカシャ</t>
    </rPh>
    <rPh sb="7" eb="9">
      <t>カツドウ</t>
    </rPh>
    <rPh sb="9" eb="11">
      <t>ソシキ</t>
    </rPh>
    <rPh sb="12" eb="14">
      <t>ヤクイン</t>
    </rPh>
    <rPh sb="14" eb="15">
      <t>ナド</t>
    </rPh>
    <rPh sb="16" eb="18">
      <t>ネンレイ</t>
    </rPh>
    <rPh sb="18" eb="20">
      <t>コウセイ</t>
    </rPh>
    <phoneticPr fontId="5"/>
  </si>
  <si>
    <r>
      <t>①話し合い等の実施状況</t>
    </r>
    <r>
      <rPr>
        <vertAlign val="superscript"/>
        <sz val="12"/>
        <color theme="1"/>
        <rFont val="HG丸ｺﾞｼｯｸM-PRO"/>
        <family val="3"/>
        <charset val="128"/>
      </rPr>
      <t>※</t>
    </r>
    <rPh sb="1" eb="2">
      <t>ハナ</t>
    </rPh>
    <rPh sb="3" eb="4">
      <t>ア</t>
    </rPh>
    <rPh sb="5" eb="6">
      <t>ナド</t>
    </rPh>
    <rPh sb="7" eb="9">
      <t>ジッシ</t>
    </rPh>
    <rPh sb="9" eb="11">
      <t>ジョウキョウ</t>
    </rPh>
    <phoneticPr fontId="5"/>
  </si>
  <si>
    <t>７）多面的機能支払制度の活動として実施した活動の内容（広報活動を含む）と、取り組んでみてよかったこと、成果等について、記入してください。</t>
    <rPh sb="2" eb="7">
      <t>タメンテキキノウ</t>
    </rPh>
    <rPh sb="7" eb="11">
      <t>シハライセイド</t>
    </rPh>
    <rPh sb="12" eb="14">
      <t>カツドウ</t>
    </rPh>
    <rPh sb="17" eb="19">
      <t>ジッシ</t>
    </rPh>
    <rPh sb="21" eb="23">
      <t>カツドウ</t>
    </rPh>
    <rPh sb="24" eb="26">
      <t>ナイヨウ</t>
    </rPh>
    <rPh sb="27" eb="29">
      <t>コウホウ</t>
    </rPh>
    <rPh sb="29" eb="31">
      <t>カツドウ</t>
    </rPh>
    <rPh sb="32" eb="33">
      <t>フク</t>
    </rPh>
    <rPh sb="37" eb="38">
      <t>ト</t>
    </rPh>
    <rPh sb="39" eb="40">
      <t>ク</t>
    </rPh>
    <rPh sb="51" eb="53">
      <t>セイカ</t>
    </rPh>
    <rPh sb="53" eb="54">
      <t>トウ</t>
    </rPh>
    <rPh sb="59" eb="61">
      <t>キニュウ</t>
    </rPh>
    <phoneticPr fontId="2"/>
  </si>
  <si>
    <t>①増進活動に取り組んでいない</t>
    <rPh sb="1" eb="5">
      <t>ゾウシンカツドウ</t>
    </rPh>
    <rPh sb="6" eb="7">
      <t>ト</t>
    </rPh>
    <rPh sb="8" eb="9">
      <t>ク</t>
    </rPh>
    <phoneticPr fontId="2"/>
  </si>
  <si>
    <t>②増進活動に取り組んでいる</t>
    <rPh sb="1" eb="5">
      <t>ゾウシンカツドウ</t>
    </rPh>
    <rPh sb="6" eb="7">
      <t>ト</t>
    </rPh>
    <rPh sb="8" eb="9">
      <t>ク</t>
    </rPh>
    <phoneticPr fontId="2"/>
  </si>
  <si>
    <t>●</t>
    <phoneticPr fontId="2"/>
  </si>
  <si>
    <t>１）該当する項目（◎、○、△、×）を選択し、チェック”■”をつけてください。</t>
    <rPh sb="2" eb="4">
      <t>ガイトウ</t>
    </rPh>
    <rPh sb="6" eb="8">
      <t>コウモク</t>
    </rPh>
    <rPh sb="18" eb="20">
      <t>センタク</t>
    </rPh>
    <phoneticPr fontId="5"/>
  </si>
  <si>
    <t>効果が現れている、または現れる見込みのあるものについて、該当する項目（◎、○、△、×）を選択し、チェック”■”をつけてください。</t>
    <rPh sb="0" eb="2">
      <t>コウカ</t>
    </rPh>
    <rPh sb="3" eb="4">
      <t>アラワ</t>
    </rPh>
    <rPh sb="12" eb="13">
      <t>アラワ</t>
    </rPh>
    <rPh sb="15" eb="17">
      <t>ミコ</t>
    </rPh>
    <phoneticPr fontId="5"/>
  </si>
  <si>
    <t>自己評価</t>
    <rPh sb="0" eb="4">
      <t>ジコヒョウカ</t>
    </rPh>
    <phoneticPr fontId="4"/>
  </si>
  <si>
    <t>※ 無記入は不可。未取組年度は「0」を記入</t>
    <rPh sb="2" eb="5">
      <t>ムキニュウ</t>
    </rPh>
    <rPh sb="6" eb="8">
      <t>フカ</t>
    </rPh>
    <rPh sb="9" eb="12">
      <t>ミトリクミ</t>
    </rPh>
    <rPh sb="12" eb="14">
      <t>ネンド</t>
    </rPh>
    <rPh sb="19" eb="21">
      <t>キニュウ</t>
    </rPh>
    <phoneticPr fontId="2"/>
  </si>
  <si>
    <t>※ 無記入は不可。該当なしは「0」を記入</t>
    <rPh sb="2" eb="5">
      <t>ムキニュウ</t>
    </rPh>
    <rPh sb="6" eb="8">
      <t>フカ</t>
    </rPh>
    <rPh sb="9" eb="11">
      <t>ガイトウ</t>
    </rPh>
    <rPh sb="18" eb="20">
      <t>キニュウ</t>
    </rPh>
    <phoneticPr fontId="2"/>
  </si>
  <si>
    <t>※ 無記入は不可。未実施は「0」を記入</t>
    <rPh sb="2" eb="5">
      <t>ムキニュウ</t>
    </rPh>
    <rPh sb="6" eb="8">
      <t>フカ</t>
    </rPh>
    <rPh sb="9" eb="10">
      <t>ミ</t>
    </rPh>
    <rPh sb="10" eb="12">
      <t>ジッシ</t>
    </rPh>
    <rPh sb="17" eb="19">
      <t>キニュウ</t>
    </rPh>
    <phoneticPr fontId="2"/>
  </si>
  <si>
    <t>※ 無記入や「特になし」は不可。振り返りのため記入必須</t>
    <rPh sb="2" eb="5">
      <t>ムキニュウ</t>
    </rPh>
    <rPh sb="7" eb="8">
      <t>トク</t>
    </rPh>
    <rPh sb="13" eb="15">
      <t>フカ</t>
    </rPh>
    <rPh sb="16" eb="17">
      <t>フ</t>
    </rPh>
    <rPh sb="18" eb="19">
      <t>カエ</t>
    </rPh>
    <rPh sb="23" eb="27">
      <t>キニュウヒッス</t>
    </rPh>
    <phoneticPr fontId="2"/>
  </si>
  <si>
    <t>※ 振り返りのため、無記入や「特になし」を避け、課題等を記入してください。</t>
    <rPh sb="10" eb="13">
      <t>ムキニュウ</t>
    </rPh>
    <rPh sb="15" eb="16">
      <t>トク</t>
    </rPh>
    <rPh sb="21" eb="22">
      <t>サ</t>
    </rPh>
    <rPh sb="24" eb="27">
      <t>カダイトウ</t>
    </rPh>
    <rPh sb="28" eb="30">
      <t>キニュウ</t>
    </rPh>
    <phoneticPr fontId="2"/>
  </si>
  <si>
    <t>（新たな自己評価・市町村評価様式第１号）</t>
    <rPh sb="1" eb="2">
      <t>アラ</t>
    </rPh>
    <rPh sb="4" eb="6">
      <t>ジコ</t>
    </rPh>
    <rPh sb="6" eb="8">
      <t>ヒョウカ</t>
    </rPh>
    <rPh sb="9" eb="12">
      <t>シチョウソン</t>
    </rPh>
    <rPh sb="12" eb="14">
      <t>ヒョウカ</t>
    </rPh>
    <rPh sb="14" eb="16">
      <t>ヨウシキ</t>
    </rPh>
    <rPh sb="16" eb="17">
      <t>ダイ</t>
    </rPh>
    <rPh sb="18" eb="19">
      <t>ゴウ</t>
    </rPh>
    <phoneticPr fontId="5"/>
  </si>
  <si>
    <t>（様式２号へ）新たな自己評価・市町村評価集計表</t>
    <rPh sb="1" eb="3">
      <t>ヨウシキ</t>
    </rPh>
    <rPh sb="4" eb="5">
      <t>ゴウ</t>
    </rPh>
    <rPh sb="7" eb="8">
      <t>アラ</t>
    </rPh>
    <rPh sb="10" eb="12">
      <t>ジコ</t>
    </rPh>
    <rPh sb="12" eb="14">
      <t>ヒョウカ</t>
    </rPh>
    <rPh sb="15" eb="18">
      <t>シチョウソン</t>
    </rPh>
    <rPh sb="18" eb="20">
      <t>ヒョウカ</t>
    </rPh>
    <rPh sb="20" eb="22">
      <t>シュウケイ</t>
    </rPh>
    <rPh sb="22" eb="23">
      <t>ヒョウ</t>
    </rPh>
    <phoneticPr fontId="4"/>
  </si>
  <si>
    <t>○</t>
    <phoneticPr fontId="2"/>
  </si>
  <si>
    <t>体制の見直し等へのフォローが必要</t>
    <rPh sb="0" eb="2">
      <t>タイセイ</t>
    </rPh>
    <rPh sb="3" eb="5">
      <t>ミナオ</t>
    </rPh>
    <rPh sb="6" eb="7">
      <t>トウ</t>
    </rPh>
    <rPh sb="14" eb="16">
      <t>ヒツヨウ</t>
    </rPh>
    <phoneticPr fontId="2"/>
  </si>
  <si>
    <t>□</t>
    <phoneticPr fontId="2"/>
  </si>
  <si>
    <t>多面的機能支払制度の活動として実施した活動の内容（広報活動を含む）</t>
    <phoneticPr fontId="4"/>
  </si>
  <si>
    <r>
      <t>「多面的機能の増進を図る活動」（広報活動を含む）を実施することによって、効果が高まった、あるいは、現れる見込みが高まったものについて「増進活動」の欄にチェック”■”してください。（複数選択可：多面的機能の増進を図る活動を実施している組織のみ）
　</t>
    </r>
    <r>
      <rPr>
        <sz val="14"/>
        <color rgb="FFFF0000"/>
        <rFont val="HG丸ｺﾞｼｯｸM-PRO"/>
        <family val="3"/>
        <charset val="128"/>
      </rPr>
      <t>※</t>
    </r>
    <r>
      <rPr>
        <u/>
        <sz val="14"/>
        <color rgb="FFFF0000"/>
        <rFont val="HG丸ｺﾞｼｯｸM-PRO"/>
        <family val="3"/>
        <charset val="128"/>
      </rPr>
      <t>Ⅰ問１ ６）で「②多面的機能の増進を図る活動に取り組んでいる」と回答し、増進を図る活動をしている者は、「増進活動」の欄のチェックを必ず行ってください。</t>
    </r>
    <rPh sb="1" eb="4">
      <t>タメンテキ</t>
    </rPh>
    <rPh sb="4" eb="6">
      <t>キノウ</t>
    </rPh>
    <rPh sb="7" eb="9">
      <t>ゾウシン</t>
    </rPh>
    <rPh sb="10" eb="11">
      <t>ハカ</t>
    </rPh>
    <rPh sb="12" eb="14">
      <t>カツドウ</t>
    </rPh>
    <rPh sb="16" eb="18">
      <t>コウホウ</t>
    </rPh>
    <rPh sb="18" eb="20">
      <t>カツドウ</t>
    </rPh>
    <rPh sb="21" eb="22">
      <t>フク</t>
    </rPh>
    <rPh sb="25" eb="27">
      <t>ジッシ</t>
    </rPh>
    <rPh sb="36" eb="38">
      <t>コウカ</t>
    </rPh>
    <rPh sb="39" eb="40">
      <t>タカ</t>
    </rPh>
    <rPh sb="49" eb="50">
      <t>アラワ</t>
    </rPh>
    <rPh sb="52" eb="54">
      <t>ミコ</t>
    </rPh>
    <rPh sb="56" eb="57">
      <t>タカ</t>
    </rPh>
    <rPh sb="67" eb="71">
      <t>ゾウシンカツドウ</t>
    </rPh>
    <rPh sb="73" eb="74">
      <t>ラン</t>
    </rPh>
    <rPh sb="96" eb="99">
      <t>タメンテキ</t>
    </rPh>
    <rPh sb="99" eb="101">
      <t>キノウ</t>
    </rPh>
    <rPh sb="102" eb="104">
      <t>ゾウシン</t>
    </rPh>
    <rPh sb="105" eb="106">
      <t>ハカ</t>
    </rPh>
    <rPh sb="107" eb="109">
      <t>カツドウ</t>
    </rPh>
    <rPh sb="110" eb="112">
      <t>ジッシ</t>
    </rPh>
    <rPh sb="116" eb="118">
      <t>ソシキ</t>
    </rPh>
    <rPh sb="189" eb="190">
      <t>カナラ</t>
    </rPh>
    <phoneticPr fontId="5"/>
  </si>
  <si>
    <t>令和５年度</t>
    <rPh sb="0" eb="2">
      <t>レイワ</t>
    </rPh>
    <rPh sb="3" eb="4">
      <t>ネン</t>
    </rPh>
    <rPh sb="4" eb="5">
      <t>ド</t>
    </rPh>
    <phoneticPr fontId="5"/>
  </si>
  <si>
    <t>防災・減災への取組（田んぼダム、体制整備等）、鳥獣被害対策等、地域の安全性向上に係る取組の位置が単年度と異なることに留意</t>
    <rPh sb="45" eb="47">
      <t>イチ</t>
    </rPh>
    <rPh sb="48" eb="51">
      <t>タンネンド</t>
    </rPh>
    <rPh sb="52" eb="53">
      <t>コト</t>
    </rPh>
    <rPh sb="58" eb="60">
      <t>リュウイ</t>
    </rPh>
    <phoneticPr fontId="4"/>
  </si>
  <si>
    <t>-</t>
    <phoneticPr fontId="4"/>
  </si>
  <si>
    <t>環境</t>
    <rPh sb="0" eb="2">
      <t>カンキョウ</t>
    </rPh>
    <phoneticPr fontId="4"/>
  </si>
  <si>
    <t>問１ １）</t>
    <rPh sb="0" eb="1">
      <t>トイ</t>
    </rPh>
    <phoneticPr fontId="4"/>
  </si>
  <si>
    <t>遊休農地の発生防止のための保全管理</t>
    <rPh sb="0" eb="4">
      <t>ユウキュウノウチ</t>
    </rPh>
    <rPh sb="5" eb="7">
      <t>ハッセイ</t>
    </rPh>
    <rPh sb="7" eb="9">
      <t>ボウシ</t>
    </rPh>
    <rPh sb="13" eb="15">
      <t>ホゼン</t>
    </rPh>
    <rPh sb="15" eb="17">
      <t>カンリ</t>
    </rPh>
    <phoneticPr fontId="38"/>
  </si>
  <si>
    <t>施設（水路、農道、ため池）の草刈り、泥上げ等</t>
    <rPh sb="0" eb="2">
      <t>シセツ</t>
    </rPh>
    <rPh sb="3" eb="5">
      <t>スイロ</t>
    </rPh>
    <rPh sb="6" eb="8">
      <t>ノウドウ</t>
    </rPh>
    <rPh sb="11" eb="12">
      <t>イケ</t>
    </rPh>
    <rPh sb="14" eb="16">
      <t>クサカ</t>
    </rPh>
    <rPh sb="18" eb="19">
      <t>ドロ</t>
    </rPh>
    <rPh sb="19" eb="20">
      <t>ア</t>
    </rPh>
    <rPh sb="21" eb="22">
      <t>ナド</t>
    </rPh>
    <phoneticPr fontId="38"/>
  </si>
  <si>
    <t>社会</t>
    <rPh sb="0" eb="2">
      <t>シャカイ</t>
    </rPh>
    <phoneticPr fontId="4"/>
  </si>
  <si>
    <t>異常気象時の対応</t>
    <rPh sb="0" eb="2">
      <t>イジョウ</t>
    </rPh>
    <rPh sb="2" eb="4">
      <t>キショウ</t>
    </rPh>
    <rPh sb="4" eb="5">
      <t>ジ</t>
    </rPh>
    <rPh sb="6" eb="8">
      <t>タイオウ</t>
    </rPh>
    <phoneticPr fontId="38"/>
  </si>
  <si>
    <t>施設の機能診断、軽微な補修等</t>
    <rPh sb="0" eb="2">
      <t>シセツ</t>
    </rPh>
    <rPh sb="3" eb="5">
      <t>キノウ</t>
    </rPh>
    <rPh sb="5" eb="7">
      <t>シンダン</t>
    </rPh>
    <rPh sb="8" eb="10">
      <t>ケイビ</t>
    </rPh>
    <rPh sb="11" eb="13">
      <t>ホシュウ</t>
    </rPh>
    <rPh sb="13" eb="14">
      <t>ナド</t>
    </rPh>
    <phoneticPr fontId="38"/>
  </si>
  <si>
    <t>生態系保全、水質保全に係る活動</t>
    <rPh sb="0" eb="3">
      <t>セイタイケイ</t>
    </rPh>
    <rPh sb="3" eb="5">
      <t>ホゼン</t>
    </rPh>
    <rPh sb="6" eb="8">
      <t>スイシツ</t>
    </rPh>
    <rPh sb="8" eb="10">
      <t>ホゼン</t>
    </rPh>
    <rPh sb="11" eb="12">
      <t>カカ</t>
    </rPh>
    <rPh sb="13" eb="15">
      <t>カツドウ</t>
    </rPh>
    <phoneticPr fontId="38"/>
  </si>
  <si>
    <t>景観形成・生活環境保全に係る活動</t>
    <rPh sb="0" eb="2">
      <t>ケイカン</t>
    </rPh>
    <rPh sb="2" eb="4">
      <t>ケイセイ</t>
    </rPh>
    <rPh sb="5" eb="7">
      <t>セイカツ</t>
    </rPh>
    <rPh sb="7" eb="9">
      <t>カンキョウ</t>
    </rPh>
    <rPh sb="9" eb="11">
      <t>ホゼン</t>
    </rPh>
    <rPh sb="12" eb="13">
      <t>カカ</t>
    </rPh>
    <rPh sb="14" eb="16">
      <t>カツドウ</t>
    </rPh>
    <phoneticPr fontId="38"/>
  </si>
  <si>
    <t>地下水かん養、資源循環に係る活動</t>
    <rPh sb="0" eb="3">
      <t>チカスイ</t>
    </rPh>
    <rPh sb="5" eb="6">
      <t>ヨウ</t>
    </rPh>
    <rPh sb="7" eb="9">
      <t>シゲン</t>
    </rPh>
    <rPh sb="9" eb="11">
      <t>ジュンカン</t>
    </rPh>
    <rPh sb="12" eb="13">
      <t>カカ</t>
    </rPh>
    <rPh sb="14" eb="16">
      <t>カツドウ</t>
    </rPh>
    <phoneticPr fontId="38"/>
  </si>
  <si>
    <t>J</t>
  </si>
  <si>
    <t>K</t>
  </si>
  <si>
    <t>計画策定、とりまとめ等の事務手続き</t>
    <rPh sb="0" eb="2">
      <t>ケイカク</t>
    </rPh>
    <rPh sb="2" eb="4">
      <t>サクテイ</t>
    </rPh>
    <rPh sb="10" eb="11">
      <t>ナド</t>
    </rPh>
    <rPh sb="12" eb="14">
      <t>ジム</t>
    </rPh>
    <rPh sb="14" eb="16">
      <t>テツヅ</t>
    </rPh>
    <phoneticPr fontId="38"/>
  </si>
  <si>
    <t>◎　○　△　×　のいずれか</t>
  </si>
  <si>
    <t>N</t>
  </si>
  <si>
    <t>活動内容や生態系や水質、景観形成活動等の状況の公表</t>
    <rPh sb="0" eb="2">
      <t>カツドウ</t>
    </rPh>
    <rPh sb="2" eb="4">
      <t>ナイヨウ</t>
    </rPh>
    <rPh sb="5" eb="8">
      <t>セイタイケイ</t>
    </rPh>
    <rPh sb="9" eb="11">
      <t>スイシツ</t>
    </rPh>
    <rPh sb="12" eb="14">
      <t>ケイカン</t>
    </rPh>
    <rPh sb="14" eb="16">
      <t>ケイセイ</t>
    </rPh>
    <rPh sb="16" eb="18">
      <t>カツドウ</t>
    </rPh>
    <rPh sb="18" eb="19">
      <t>ナド</t>
    </rPh>
    <rPh sb="20" eb="22">
      <t>ジョウキョウ</t>
    </rPh>
    <rPh sb="23" eb="25">
      <t>コウヒョウ</t>
    </rPh>
    <phoneticPr fontId="38"/>
  </si>
  <si>
    <t>O</t>
  </si>
  <si>
    <t>P</t>
  </si>
  <si>
    <t>活動の振り返りによる活動参加者間での取組成果の共有</t>
    <rPh sb="0" eb="2">
      <t>カツドウ</t>
    </rPh>
    <rPh sb="3" eb="4">
      <t>フ</t>
    </rPh>
    <rPh sb="5" eb="6">
      <t>カエ</t>
    </rPh>
    <rPh sb="10" eb="12">
      <t>カツドウ</t>
    </rPh>
    <rPh sb="12" eb="15">
      <t>サンカシャ</t>
    </rPh>
    <rPh sb="15" eb="16">
      <t>アイダ</t>
    </rPh>
    <rPh sb="18" eb="20">
      <t>トリクミ</t>
    </rPh>
    <rPh sb="20" eb="22">
      <t>セイカ</t>
    </rPh>
    <rPh sb="23" eb="25">
      <t>キョウユウ</t>
    </rPh>
    <phoneticPr fontId="38"/>
  </si>
  <si>
    <t>Q</t>
  </si>
  <si>
    <t>自然と調和した農業との連携、促進</t>
  </si>
  <si>
    <t>R</t>
  </si>
  <si>
    <t>農業者と非農業者の連携、協働</t>
    <rPh sb="0" eb="3">
      <t>ノウギョウシャ</t>
    </rPh>
    <rPh sb="4" eb="5">
      <t>ヒ</t>
    </rPh>
    <rPh sb="5" eb="8">
      <t>ノウギョウシャ</t>
    </rPh>
    <rPh sb="9" eb="11">
      <t>レンケイ</t>
    </rPh>
    <rPh sb="12" eb="14">
      <t>キョウドウ</t>
    </rPh>
    <phoneticPr fontId="38"/>
  </si>
  <si>
    <t>S</t>
  </si>
  <si>
    <t>行政や他の活動組織等との情報交換、連携</t>
    <rPh sb="0" eb="2">
      <t>ギョウセイ</t>
    </rPh>
    <rPh sb="3" eb="4">
      <t>タ</t>
    </rPh>
    <rPh sb="5" eb="7">
      <t>カツドウ</t>
    </rPh>
    <rPh sb="7" eb="9">
      <t>ソシキ</t>
    </rPh>
    <rPh sb="9" eb="10">
      <t>ナド</t>
    </rPh>
    <rPh sb="12" eb="14">
      <t>ジョウホウ</t>
    </rPh>
    <rPh sb="14" eb="16">
      <t>コウカン</t>
    </rPh>
    <rPh sb="17" eb="19">
      <t>レンケイ</t>
    </rPh>
    <phoneticPr fontId="38"/>
  </si>
  <si>
    <t>T</t>
  </si>
  <si>
    <t>異常気象への対応や防災・減災への取組に関する情報発信・情報共有、意識啓発</t>
    <rPh sb="0" eb="2">
      <t>イジョウ</t>
    </rPh>
    <rPh sb="2" eb="4">
      <t>キショウ</t>
    </rPh>
    <rPh sb="6" eb="8">
      <t>タイオウ</t>
    </rPh>
    <rPh sb="9" eb="11">
      <t>ボウサイ</t>
    </rPh>
    <rPh sb="12" eb="14">
      <t>ゲンサイ</t>
    </rPh>
    <rPh sb="16" eb="18">
      <t>トリクミ</t>
    </rPh>
    <rPh sb="19" eb="20">
      <t>カン</t>
    </rPh>
    <rPh sb="22" eb="24">
      <t>ジョウホウ</t>
    </rPh>
    <rPh sb="24" eb="26">
      <t>ハッシン</t>
    </rPh>
    <rPh sb="27" eb="29">
      <t>ジョウホウ</t>
    </rPh>
    <rPh sb="29" eb="31">
      <t>キョウユウ</t>
    </rPh>
    <rPh sb="32" eb="34">
      <t>イシキ</t>
    </rPh>
    <rPh sb="34" eb="36">
      <t>ケイハツ</t>
    </rPh>
    <phoneticPr fontId="38"/>
  </si>
  <si>
    <t>U</t>
  </si>
  <si>
    <t>活動内容の広報等による構成員以外の方の関心の誘発、新たな活動参加者の取り込み</t>
    <rPh sb="0" eb="2">
      <t>カツドウ</t>
    </rPh>
    <rPh sb="2" eb="4">
      <t>ナイヨウ</t>
    </rPh>
    <rPh sb="5" eb="7">
      <t>コウホウ</t>
    </rPh>
    <rPh sb="7" eb="8">
      <t>ナド</t>
    </rPh>
    <rPh sb="11" eb="14">
      <t>コウセイイン</t>
    </rPh>
    <rPh sb="14" eb="16">
      <t>イガイ</t>
    </rPh>
    <rPh sb="17" eb="18">
      <t>カタ</t>
    </rPh>
    <rPh sb="19" eb="21">
      <t>カンシン</t>
    </rPh>
    <rPh sb="22" eb="24">
      <t>ユウハツ</t>
    </rPh>
    <rPh sb="25" eb="26">
      <t>アラ</t>
    </rPh>
    <rPh sb="28" eb="30">
      <t>カツドウ</t>
    </rPh>
    <rPh sb="30" eb="33">
      <t>サンカシャ</t>
    </rPh>
    <rPh sb="34" eb="35">
      <t>ト</t>
    </rPh>
    <rPh sb="36" eb="37">
      <t>コ</t>
    </rPh>
    <phoneticPr fontId="38"/>
  </si>
  <si>
    <t>V</t>
  </si>
  <si>
    <t>組織運営や事務を担う人材の育成</t>
    <rPh sb="0" eb="2">
      <t>ソシキ</t>
    </rPh>
    <rPh sb="2" eb="4">
      <t>ウンエイ</t>
    </rPh>
    <rPh sb="5" eb="7">
      <t>ジム</t>
    </rPh>
    <rPh sb="8" eb="9">
      <t>ニナ</t>
    </rPh>
    <rPh sb="10" eb="12">
      <t>ジンザイ</t>
    </rPh>
    <rPh sb="13" eb="15">
      <t>イクセイ</t>
    </rPh>
    <phoneticPr fontId="38"/>
  </si>
  <si>
    <t>W</t>
  </si>
  <si>
    <t>学校教育との連携や若い世代及び女性の参加等による多世代に渡る取組の実施</t>
    <rPh sb="0" eb="2">
      <t>ガッコウ</t>
    </rPh>
    <rPh sb="2" eb="4">
      <t>キョウイク</t>
    </rPh>
    <rPh sb="6" eb="8">
      <t>レンケイ</t>
    </rPh>
    <rPh sb="9" eb="10">
      <t>ワカ</t>
    </rPh>
    <rPh sb="11" eb="13">
      <t>セダイ</t>
    </rPh>
    <rPh sb="13" eb="14">
      <t>オヨ</t>
    </rPh>
    <rPh sb="15" eb="17">
      <t>ジョセイ</t>
    </rPh>
    <rPh sb="18" eb="21">
      <t>サンカナド</t>
    </rPh>
    <rPh sb="24" eb="25">
      <t>タ</t>
    </rPh>
    <rPh sb="25" eb="27">
      <t>セダイ</t>
    </rPh>
    <rPh sb="28" eb="29">
      <t>ワタ</t>
    </rPh>
    <rPh sb="30" eb="32">
      <t>トリクミ</t>
    </rPh>
    <rPh sb="33" eb="35">
      <t>ジッシ</t>
    </rPh>
    <phoneticPr fontId="38"/>
  </si>
  <si>
    <t>X</t>
  </si>
  <si>
    <t>取組の継続に向けた組織体制の検討（役員構成、女性や非農家等の参画、世代交代、広域化、事務委託等）</t>
  </si>
  <si>
    <t>Y</t>
  </si>
  <si>
    <t>「話し合いの場を持つ-地域の現状や目標の共有－課題の整理－方法等の検討－計画策定－実践－振り返りー新たな目標の共有」※の繰り返し</t>
    <rPh sb="1" eb="2">
      <t>ハナ</t>
    </rPh>
    <rPh sb="3" eb="4">
      <t>ア</t>
    </rPh>
    <rPh sb="6" eb="7">
      <t>バ</t>
    </rPh>
    <rPh sb="8" eb="9">
      <t>モ</t>
    </rPh>
    <rPh sb="11" eb="13">
      <t>チイキ</t>
    </rPh>
    <rPh sb="14" eb="16">
      <t>ゲンジョウ</t>
    </rPh>
    <rPh sb="17" eb="19">
      <t>モクヒョウ</t>
    </rPh>
    <rPh sb="20" eb="22">
      <t>キョウユウ</t>
    </rPh>
    <rPh sb="23" eb="25">
      <t>カダイ</t>
    </rPh>
    <rPh sb="26" eb="28">
      <t>セイリ</t>
    </rPh>
    <rPh sb="29" eb="31">
      <t>ホウホウ</t>
    </rPh>
    <rPh sb="31" eb="32">
      <t>ナド</t>
    </rPh>
    <rPh sb="33" eb="35">
      <t>ケントウ</t>
    </rPh>
    <rPh sb="36" eb="38">
      <t>ケイカク</t>
    </rPh>
    <rPh sb="38" eb="40">
      <t>サクテイ</t>
    </rPh>
    <rPh sb="41" eb="43">
      <t>ジッセン</t>
    </rPh>
    <rPh sb="44" eb="45">
      <t>フ</t>
    </rPh>
    <rPh sb="46" eb="47">
      <t>カエ</t>
    </rPh>
    <rPh sb="49" eb="50">
      <t>アラ</t>
    </rPh>
    <rPh sb="52" eb="54">
      <t>モクヒョウ</t>
    </rPh>
    <rPh sb="55" eb="57">
      <t>キョウユウ</t>
    </rPh>
    <rPh sb="60" eb="61">
      <t>ク</t>
    </rPh>
    <rPh sb="62" eb="63">
      <t>カエ</t>
    </rPh>
    <phoneticPr fontId="38"/>
  </si>
  <si>
    <t>Ⅱ効果</t>
    <rPh sb="1" eb="3">
      <t>コウカ</t>
    </rPh>
    <phoneticPr fontId="4"/>
  </si>
  <si>
    <t>積極的に取り組み</t>
  </si>
  <si>
    <t>取り組んでいる</t>
  </si>
  <si>
    <t>取組予定</t>
  </si>
  <si>
    <t>取組は困難</t>
  </si>
  <si>
    <t>1,2,3,4</t>
  </si>
  <si>
    <t>L</t>
  </si>
  <si>
    <t>問１ ２）</t>
    <rPh sb="0" eb="1">
      <t>トイ</t>
    </rPh>
    <phoneticPr fontId="4"/>
  </si>
  <si>
    <t>防災・減災への取組（田んぼダム、体制整備等）、
鳥獣被害対策等、地域の安全性向上に係る取組</t>
  </si>
  <si>
    <t>活動参加者数</t>
    <rPh sb="0" eb="2">
      <t>カツドウ</t>
    </rPh>
    <rPh sb="2" eb="5">
      <t>サンカシャ</t>
    </rPh>
    <rPh sb="5" eb="6">
      <t>スウ</t>
    </rPh>
    <phoneticPr fontId="39"/>
  </si>
  <si>
    <t>話し合い等の実施状況</t>
    <rPh sb="0" eb="1">
      <t>ハナ</t>
    </rPh>
    <rPh sb="2" eb="3">
      <t>ア</t>
    </rPh>
    <rPh sb="4" eb="5">
      <t>ナド</t>
    </rPh>
    <rPh sb="6" eb="8">
      <t>ジッシ</t>
    </rPh>
    <rPh sb="8" eb="10">
      <t>ジョウキョウ</t>
    </rPh>
    <phoneticPr fontId="39"/>
  </si>
  <si>
    <t>①機能診断・補修技術等の習得、習得者の確保</t>
    <rPh sb="1" eb="3">
      <t>キノウ</t>
    </rPh>
    <rPh sb="3" eb="5">
      <t>シンダン</t>
    </rPh>
    <rPh sb="6" eb="8">
      <t>ホシュウ</t>
    </rPh>
    <rPh sb="8" eb="10">
      <t>ギジュツ</t>
    </rPh>
    <rPh sb="10" eb="11">
      <t>ナド</t>
    </rPh>
    <rPh sb="12" eb="14">
      <t>シュウトク</t>
    </rPh>
    <rPh sb="15" eb="17">
      <t>シュウトク</t>
    </rPh>
    <rPh sb="17" eb="18">
      <t>シャ</t>
    </rPh>
    <rPh sb="19" eb="21">
      <t>カクホ</t>
    </rPh>
    <phoneticPr fontId="38"/>
  </si>
  <si>
    <t>②作業安全対策</t>
    <rPh sb="1" eb="3">
      <t>サギョウ</t>
    </rPh>
    <rPh sb="3" eb="5">
      <t>アンゼン</t>
    </rPh>
    <rPh sb="5" eb="7">
      <t>タイサク</t>
    </rPh>
    <phoneticPr fontId="38"/>
  </si>
  <si>
    <t>スコア</t>
    <phoneticPr fontId="2"/>
  </si>
  <si>
    <t>列番号</t>
    <rPh sb="0" eb="3">
      <t>レツバンゴウ</t>
    </rPh>
    <phoneticPr fontId="2"/>
  </si>
  <si>
    <t>活動参加者平均年齢</t>
    <rPh sb="0" eb="2">
      <t>カツドウ</t>
    </rPh>
    <rPh sb="2" eb="5">
      <t>サンカシャ</t>
    </rPh>
    <rPh sb="5" eb="7">
      <t>ヘイキン</t>
    </rPh>
    <rPh sb="7" eb="9">
      <t>ネンレイ</t>
    </rPh>
    <phoneticPr fontId="2"/>
  </si>
  <si>
    <t>役員等平均年齢</t>
    <rPh sb="0" eb="2">
      <t>ヤクイン</t>
    </rPh>
    <rPh sb="2" eb="3">
      <t>ナド</t>
    </rPh>
    <rPh sb="3" eb="5">
      <t>ヘイキン</t>
    </rPh>
    <rPh sb="5" eb="7">
      <t>ネンレイ</t>
    </rPh>
    <phoneticPr fontId="2"/>
  </si>
  <si>
    <t>活動参加者平均年齢</t>
    <rPh sb="0" eb="2">
      <t>カツドウ</t>
    </rPh>
    <rPh sb="2" eb="5">
      <t>サンカシャ</t>
    </rPh>
    <rPh sb="5" eb="7">
      <t>ヘイキン</t>
    </rPh>
    <rPh sb="7" eb="9">
      <t>ネンレイ</t>
    </rPh>
    <phoneticPr fontId="20"/>
  </si>
  <si>
    <t>役員平均年齢</t>
    <rPh sb="0" eb="2">
      <t>ヤクイン</t>
    </rPh>
    <rPh sb="2" eb="4">
      <t>ヘイキン</t>
    </rPh>
    <rPh sb="4" eb="6">
      <t>ネンレイ</t>
    </rPh>
    <phoneticPr fontId="20"/>
  </si>
  <si>
    <t>平均</t>
    <rPh sb="0" eb="2">
      <t>ヘイキン</t>
    </rPh>
    <phoneticPr fontId="20"/>
  </si>
  <si>
    <t>標準偏差</t>
    <rPh sb="0" eb="2">
      <t>ヒョウジュン</t>
    </rPh>
    <rPh sb="2" eb="4">
      <t>ヘンサ</t>
    </rPh>
    <phoneticPr fontId="20"/>
  </si>
  <si>
    <t>平均値</t>
    <rPh sb="0" eb="3">
      <t>ヘイキンチ</t>
    </rPh>
    <phoneticPr fontId="2"/>
  </si>
  <si>
    <t>標準偏差</t>
    <rPh sb="0" eb="2">
      <t>ヒョウジュン</t>
    </rPh>
    <rPh sb="2" eb="4">
      <t>ヘンサ</t>
    </rPh>
    <phoneticPr fontId="2"/>
  </si>
  <si>
    <t>現_環境S</t>
    <rPh sb="0" eb="1">
      <t>ゲン</t>
    </rPh>
    <rPh sb="2" eb="4">
      <t>カンキョウ</t>
    </rPh>
    <phoneticPr fontId="20"/>
  </si>
  <si>
    <t>現_社会S</t>
    <rPh sb="0" eb="1">
      <t>ゲン</t>
    </rPh>
    <rPh sb="2" eb="4">
      <t>シャカイ</t>
    </rPh>
    <phoneticPr fontId="20"/>
  </si>
  <si>
    <t>現_ガバナンスS</t>
    <rPh sb="0" eb="1">
      <t>ゲン</t>
    </rPh>
    <phoneticPr fontId="20"/>
  </si>
  <si>
    <t>今後_環境S</t>
    <rPh sb="0" eb="2">
      <t>コンゴ</t>
    </rPh>
    <rPh sb="3" eb="5">
      <t>カンキョウ</t>
    </rPh>
    <phoneticPr fontId="20"/>
  </si>
  <si>
    <t>今後_社会S</t>
    <rPh sb="0" eb="2">
      <t>コンゴ</t>
    </rPh>
    <rPh sb="3" eb="5">
      <t>シャカイ</t>
    </rPh>
    <phoneticPr fontId="20"/>
  </si>
  <si>
    <t>今後_ガバナンスS</t>
    <rPh sb="0" eb="2">
      <t>コンゴ</t>
    </rPh>
    <phoneticPr fontId="20"/>
  </si>
  <si>
    <t>偏差値算定用</t>
    <rPh sb="0" eb="3">
      <t>ヘンサチ</t>
    </rPh>
    <rPh sb="3" eb="6">
      <t>サンテイヨウ</t>
    </rPh>
    <phoneticPr fontId="4"/>
  </si>
  <si>
    <t>平均値</t>
    <rPh sb="0" eb="3">
      <t>ヘイキンチ</t>
    </rPh>
    <phoneticPr fontId="4"/>
  </si>
  <si>
    <t>標準偏差</t>
    <rPh sb="0" eb="2">
      <t>ヒョウジュン</t>
    </rPh>
    <rPh sb="2" eb="4">
      <t>ヘンサ</t>
    </rPh>
    <phoneticPr fontId="4"/>
  </si>
  <si>
    <t>環境</t>
    <rPh sb="0" eb="2">
      <t>カンキョウ</t>
    </rPh>
    <phoneticPr fontId="4"/>
  </si>
  <si>
    <t>社会</t>
    <rPh sb="0" eb="2">
      <t>シャカイ</t>
    </rPh>
    <phoneticPr fontId="4"/>
  </si>
  <si>
    <t>ガバナンス</t>
    <phoneticPr fontId="4"/>
  </si>
  <si>
    <t>平均</t>
    <rPh sb="0" eb="2">
      <t>ヘイキン</t>
    </rPh>
    <phoneticPr fontId="4"/>
  </si>
  <si>
    <t>効果_環境S</t>
    <rPh sb="0" eb="2">
      <t>コウカ</t>
    </rPh>
    <rPh sb="3" eb="5">
      <t>カンキョウ</t>
    </rPh>
    <phoneticPr fontId="20"/>
  </si>
  <si>
    <t>効果_社会S</t>
    <rPh sb="0" eb="2">
      <t>コウカ</t>
    </rPh>
    <rPh sb="3" eb="5">
      <t>シャカイ</t>
    </rPh>
    <phoneticPr fontId="20"/>
  </si>
  <si>
    <t>効果_ガバナンスS</t>
    <rPh sb="0" eb="2">
      <t>コウカ</t>
    </rPh>
    <phoneticPr fontId="20"/>
  </si>
  <si>
    <t>効果（環境）</t>
    <rPh sb="0" eb="2">
      <t>コウカ</t>
    </rPh>
    <rPh sb="3" eb="5">
      <t>カンキョウ</t>
    </rPh>
    <phoneticPr fontId="4"/>
  </si>
  <si>
    <t>効果（社会）</t>
    <rPh sb="0" eb="2">
      <t>コウカ</t>
    </rPh>
    <rPh sb="3" eb="5">
      <t>シャカイ</t>
    </rPh>
    <phoneticPr fontId="4"/>
  </si>
  <si>
    <t>継続等に向けた取組
（ガバナンス）</t>
    <rPh sb="0" eb="2">
      <t>ケイゾク</t>
    </rPh>
    <rPh sb="2" eb="3">
      <t>ナド</t>
    </rPh>
    <rPh sb="4" eb="5">
      <t>ム</t>
    </rPh>
    <rPh sb="7" eb="9">
      <t>トリクミ</t>
    </rPh>
    <phoneticPr fontId="4"/>
  </si>
  <si>
    <t>活動実施状況
（ガバナンス）</t>
    <rPh sb="0" eb="2">
      <t>カツドウ</t>
    </rPh>
    <rPh sb="2" eb="4">
      <t>ジッシ</t>
    </rPh>
    <rPh sb="4" eb="6">
      <t>ジョウキョウ</t>
    </rPh>
    <phoneticPr fontId="4"/>
  </si>
  <si>
    <t>活動実施状況
（環境）</t>
    <rPh sb="0" eb="2">
      <t>カツドウ</t>
    </rPh>
    <rPh sb="2" eb="4">
      <t>ジッシ</t>
    </rPh>
    <rPh sb="4" eb="6">
      <t>ジョウキョウ</t>
    </rPh>
    <rPh sb="8" eb="10">
      <t>カンキョウ</t>
    </rPh>
    <phoneticPr fontId="4"/>
  </si>
  <si>
    <t>継続等に向けた
取組（環境）</t>
    <rPh sb="0" eb="2">
      <t>ケイゾク</t>
    </rPh>
    <rPh sb="2" eb="3">
      <t>ナド</t>
    </rPh>
    <rPh sb="4" eb="5">
      <t>ム</t>
    </rPh>
    <rPh sb="8" eb="10">
      <t>トリクミ</t>
    </rPh>
    <rPh sb="11" eb="13">
      <t>カンキョウ</t>
    </rPh>
    <phoneticPr fontId="4"/>
  </si>
  <si>
    <t>活動実施状況
（社会）</t>
    <rPh sb="0" eb="2">
      <t>カツドウ</t>
    </rPh>
    <rPh sb="2" eb="4">
      <t>ジッシ</t>
    </rPh>
    <rPh sb="4" eb="6">
      <t>ジョウキョウ</t>
    </rPh>
    <rPh sb="8" eb="10">
      <t>シャカイ</t>
    </rPh>
    <phoneticPr fontId="4"/>
  </si>
  <si>
    <t>継続等向けた
取組（社会）</t>
    <rPh sb="0" eb="2">
      <t>ケイゾク</t>
    </rPh>
    <rPh sb="2" eb="3">
      <t>ナド</t>
    </rPh>
    <rPh sb="3" eb="4">
      <t>ム</t>
    </rPh>
    <rPh sb="7" eb="9">
      <t>トリクミ</t>
    </rPh>
    <rPh sb="10" eb="12">
      <t>シャカイ</t>
    </rPh>
    <phoneticPr fontId="4"/>
  </si>
  <si>
    <t>効果
（ガバナンス）</t>
    <rPh sb="0" eb="2">
      <t>コウカ</t>
    </rPh>
    <phoneticPr fontId="4"/>
  </si>
  <si>
    <t>偏差値</t>
    <rPh sb="0" eb="3">
      <t>ヘンサチ</t>
    </rPh>
    <phoneticPr fontId="4"/>
  </si>
  <si>
    <t>スコア</t>
    <phoneticPr fontId="4"/>
  </si>
  <si>
    <t>全国平均</t>
    <rPh sb="0" eb="2">
      <t>ゼンコク</t>
    </rPh>
    <rPh sb="2" eb="4">
      <t>ヘイキン</t>
    </rPh>
    <phoneticPr fontId="4"/>
  </si>
  <si>
    <t>令和６年度</t>
    <rPh sb="0" eb="2">
      <t>レイワ</t>
    </rPh>
    <rPh sb="3" eb="4">
      <t>ネン</t>
    </rPh>
    <rPh sb="4" eb="5">
      <t>ド</t>
    </rPh>
    <phoneticPr fontId="5"/>
  </si>
  <si>
    <t>令和７年度</t>
    <rPh sb="0" eb="2">
      <t>レイワ</t>
    </rPh>
    <rPh sb="3" eb="4">
      <t>ネン</t>
    </rPh>
    <rPh sb="4" eb="5">
      <t>ド</t>
    </rPh>
    <phoneticPr fontId="5"/>
  </si>
  <si>
    <t>注）スコアは全国平均を50点とした場合の点数、平均の上段はスコアの平均値、下段はその偏差値、以下同様</t>
    <rPh sb="0" eb="1">
      <t>チュウ</t>
    </rPh>
    <rPh sb="6" eb="8">
      <t>ゼンコク</t>
    </rPh>
    <rPh sb="8" eb="10">
      <t>ヘイキン</t>
    </rPh>
    <rPh sb="13" eb="14">
      <t>テン</t>
    </rPh>
    <rPh sb="17" eb="19">
      <t>バアイ</t>
    </rPh>
    <rPh sb="20" eb="22">
      <t>テンスウ</t>
    </rPh>
    <rPh sb="23" eb="25">
      <t>ヘイキン</t>
    </rPh>
    <rPh sb="26" eb="27">
      <t>ウエ</t>
    </rPh>
    <rPh sb="27" eb="28">
      <t>ダン</t>
    </rPh>
    <rPh sb="33" eb="36">
      <t>ヘイキンチ</t>
    </rPh>
    <rPh sb="37" eb="39">
      <t>カダン</t>
    </rPh>
    <rPh sb="42" eb="45">
      <t>ヘンサチ</t>
    </rPh>
    <rPh sb="46" eb="48">
      <t>イカ</t>
    </rPh>
    <rPh sb="48" eb="50">
      <t>ドウヨウ</t>
    </rPh>
    <phoneticPr fontId="4"/>
  </si>
  <si>
    <t>スコア一覧を参照して算出</t>
    <rPh sb="3" eb="5">
      <t>イチラン</t>
    </rPh>
    <rPh sb="6" eb="8">
      <t>サンショウ</t>
    </rPh>
    <rPh sb="10" eb="12">
      <t>サンシュツ</t>
    </rPh>
    <phoneticPr fontId="2"/>
  </si>
  <si>
    <t>※R4-R6評価（R5-R7業務）の結果を用いてスコア、偏差値を算定</t>
    <rPh sb="6" eb="8">
      <t>ヒョウカ</t>
    </rPh>
    <rPh sb="14" eb="16">
      <t>ギョウム</t>
    </rPh>
    <rPh sb="18" eb="20">
      <t>ケッカ</t>
    </rPh>
    <rPh sb="21" eb="22">
      <t>モチ</t>
    </rPh>
    <rPh sb="28" eb="31">
      <t>ヘンサチ</t>
    </rPh>
    <rPh sb="32" eb="34">
      <t>サンテイ</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</si>
</sst>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0;[Red]\-#,##0.0"/>
    <numFmt numFmtId="177" formatCode="#,##0&quot; 人&quot;"/>
    <numFmt numFmtId="178" formatCode="#,##0&quot; 回&quot;"/>
    <numFmt numFmtId="179" formatCode="0.0"/>
    <numFmt numFmtId="180" formatCode="#.#0&quot; %&quot;"/>
    <numFmt numFmtId="181" formatCode="#,##0_ "/>
    <numFmt numFmtId="182" formatCode="#,##0.000_ ;[Red]\-#,##0.000\ "/>
    <numFmt numFmtId="183" formatCode="&quot;(&quot;#,##0.0&quot;)&quot;"/>
    <numFmt numFmtId="184" formatCode="0.0%"/>
  </numFmts>
  <fonts count="47" x14ac:knownFonts="1">
    <font>
      <sz val="11"/>
      <color theme="1"/>
      <name val="ＭＳ Ｐゴシック"/>
      <family val="2"/>
      <scheme val="minor"/>
    </font>
    <font>
      <sz val="11"/>
      <color theme="1"/>
      <name val="ＭＳ Ｐゴシック"/>
      <family val="2"/>
      <charset val="128"/>
      <scheme val="minor"/>
    </font>
    <font>
      <sz val="11"/>
      <color theme="1"/>
      <name val="ＭＳ Ｐゴシック"/>
      <family val="2"/>
      <scheme val="minor"/>
    </font>
    <font>
      <sz val="11"/>
      <color theme="1"/>
      <name val="HG丸ｺﾞｼｯｸM-PRO"/>
      <family val="3"/>
      <charset val="128"/>
    </font>
    <font>
      <sz val="6"/>
      <name val="ＭＳ Ｐゴシック"/>
      <family val="3"/>
      <charset val="128"/>
      <scheme val="minor"/>
    </font>
    <font>
      <sz val="6"/>
      <name val="ＭＳ Ｐゴシック"/>
      <family val="2"/>
      <charset val="128"/>
      <scheme val="minor"/>
    </font>
    <font>
      <sz val="26"/>
      <color theme="1"/>
      <name val="HG丸ｺﾞｼｯｸM-PRO"/>
      <family val="3"/>
      <charset val="128"/>
    </font>
    <font>
      <sz val="16"/>
      <color theme="1"/>
      <name val="HG丸ｺﾞｼｯｸM-PRO"/>
      <family val="3"/>
      <charset val="128"/>
    </font>
    <font>
      <u/>
      <sz val="16"/>
      <color theme="1"/>
      <name val="HG丸ｺﾞｼｯｸM-PRO"/>
      <family val="3"/>
      <charset val="128"/>
    </font>
    <font>
      <sz val="12"/>
      <color theme="1"/>
      <name val="HG丸ｺﾞｼｯｸM-PRO"/>
      <family val="3"/>
      <charset val="128"/>
    </font>
    <font>
      <sz val="14"/>
      <color theme="1"/>
      <name val="HG丸ｺﾞｼｯｸM-PRO"/>
      <family val="3"/>
      <charset val="128"/>
    </font>
    <font>
      <sz val="6"/>
      <name val="ＭＳ Ｐゴシック"/>
      <family val="3"/>
      <charset val="128"/>
    </font>
    <font>
      <b/>
      <sz val="11"/>
      <color theme="3"/>
      <name val="ＭＳ Ｐゴシック"/>
      <family val="3"/>
      <charset val="128"/>
      <scheme val="minor"/>
    </font>
    <font>
      <b/>
      <sz val="11"/>
      <color theme="1"/>
      <name val="ＭＳ Ｐゴシック"/>
      <family val="3"/>
      <charset val="128"/>
      <scheme val="minor"/>
    </font>
    <font>
      <b/>
      <sz val="14"/>
      <color theme="1"/>
      <name val="ＭＳ Ｐゴシック"/>
      <family val="3"/>
      <charset val="128"/>
      <scheme val="minor"/>
    </font>
    <font>
      <b/>
      <sz val="14"/>
      <name val="ＭＳ Ｐゴシック"/>
      <family val="3"/>
      <charset val="128"/>
      <scheme val="minor"/>
    </font>
    <font>
      <sz val="8"/>
      <color theme="1"/>
      <name val="HG丸ｺﾞｼｯｸM-PRO"/>
      <family val="3"/>
      <charset val="128"/>
    </font>
    <font>
      <sz val="11"/>
      <color rgb="FFFF0000"/>
      <name val="ＭＳ Ｐゴシック"/>
      <family val="2"/>
      <scheme val="minor"/>
    </font>
    <font>
      <sz val="11"/>
      <color rgb="FFFF0000"/>
      <name val="ＭＳ Ｐゴシック"/>
      <family val="3"/>
      <charset val="128"/>
      <scheme val="minor"/>
    </font>
    <font>
      <sz val="11"/>
      <color theme="1"/>
      <name val="ＭＳ Ｐゴシック"/>
      <family val="2"/>
      <charset val="128"/>
      <scheme val="minor"/>
    </font>
    <font>
      <sz val="14"/>
      <color theme="1"/>
      <name val="ＭＳ Ｐゴシック"/>
      <family val="3"/>
      <charset val="128"/>
      <scheme val="minor"/>
    </font>
    <font>
      <sz val="10"/>
      <color theme="1"/>
      <name val="ＭＳ Ｐゴシック"/>
      <family val="3"/>
      <charset val="128"/>
      <scheme val="minor"/>
    </font>
    <font>
      <sz val="10"/>
      <color theme="1"/>
      <name val="ＭＳ Ｐゴシック"/>
      <family val="3"/>
      <charset val="128"/>
    </font>
    <font>
      <sz val="9"/>
      <color theme="1"/>
      <name val="ＭＳ Ｐゴシック"/>
      <family val="3"/>
      <charset val="128"/>
      <scheme val="minor"/>
    </font>
    <font>
      <sz val="11"/>
      <name val="ＭＳ Ｐゴシック"/>
      <family val="3"/>
      <charset val="128"/>
    </font>
    <font>
      <sz val="9"/>
      <color theme="1"/>
      <name val="ＭＳ Ｐゴシック"/>
      <family val="3"/>
      <charset val="128"/>
    </font>
    <font>
      <sz val="10"/>
      <color theme="1"/>
      <name val="ＭＳ Ｐゴシック"/>
      <family val="2"/>
      <charset val="128"/>
      <scheme val="minor"/>
    </font>
    <font>
      <sz val="9"/>
      <color theme="1"/>
      <name val="ＭＳ Ｐゴシック"/>
      <family val="2"/>
      <scheme val="minor"/>
    </font>
    <font>
      <sz val="10"/>
      <color theme="1"/>
      <name val="ＭＳ Ｐゴシック"/>
      <family val="2"/>
      <scheme val="minor"/>
    </font>
    <font>
      <sz val="8"/>
      <color theme="1"/>
      <name val="ＭＳ Ｐゴシック"/>
      <family val="2"/>
      <scheme val="minor"/>
    </font>
    <font>
      <b/>
      <i/>
      <sz val="16"/>
      <color theme="1"/>
      <name val="HG丸ｺﾞｼｯｸM-PRO"/>
      <family val="3"/>
      <charset val="128"/>
    </font>
    <font>
      <vertAlign val="superscript"/>
      <sz val="12"/>
      <color theme="1"/>
      <name val="HG丸ｺﾞｼｯｸM-PRO"/>
      <family val="3"/>
      <charset val="128"/>
    </font>
    <font>
      <sz val="10"/>
      <color theme="1"/>
      <name val="HG丸ｺﾞｼｯｸM-PRO"/>
      <family val="3"/>
      <charset val="128"/>
    </font>
    <font>
      <strike/>
      <sz val="11"/>
      <color theme="1"/>
      <name val="ＭＳ Ｐゴシック"/>
      <family val="2"/>
      <scheme val="minor"/>
    </font>
    <font>
      <b/>
      <sz val="11"/>
      <color rgb="FFFF0000"/>
      <name val="ＭＳ Ｐゴシック"/>
      <family val="3"/>
      <charset val="128"/>
      <scheme val="minor"/>
    </font>
    <font>
      <sz val="14"/>
      <color rgb="FFFF0000"/>
      <name val="HG丸ｺﾞｼｯｸM-PRO"/>
      <family val="3"/>
      <charset val="128"/>
    </font>
    <font>
      <u/>
      <sz val="14"/>
      <color rgb="FFFF0000"/>
      <name val="HG丸ｺﾞｼｯｸM-PRO"/>
      <family val="3"/>
      <charset val="128"/>
    </font>
    <font>
      <sz val="11"/>
      <color rgb="FFFF0000"/>
      <name val="HG丸ｺﾞｼｯｸM-PRO"/>
      <family val="3"/>
      <charset val="128"/>
    </font>
    <font>
      <b/>
      <sz val="11"/>
      <color theme="3"/>
      <name val="ＭＳ Ｐゴシック"/>
      <family val="2"/>
      <charset val="128"/>
    </font>
    <font>
      <b/>
      <sz val="13"/>
      <color theme="3"/>
      <name val="ＭＳ Ｐゴシック"/>
      <family val="2"/>
      <charset val="128"/>
    </font>
    <font>
      <sz val="16"/>
      <name val="HG丸ｺﾞｼｯｸM-PRO"/>
      <family val="3"/>
      <charset val="128"/>
    </font>
    <font>
      <sz val="11"/>
      <name val="ＭＳ Ｐゴシック"/>
      <family val="2"/>
      <scheme val="minor"/>
    </font>
    <font>
      <b/>
      <sz val="11"/>
      <name val="ＭＳ Ｐゴシック"/>
      <family val="3"/>
      <charset val="128"/>
      <scheme val="minor"/>
    </font>
    <font>
      <sz val="11"/>
      <name val="ＭＳ Ｐゴシック"/>
      <family val="3"/>
      <charset val="128"/>
      <scheme val="minor"/>
    </font>
    <font>
      <sz val="9"/>
      <name val="ＭＳ Ｐゴシック"/>
      <family val="2"/>
      <scheme val="minor"/>
    </font>
    <font>
      <sz val="9"/>
      <name val="ＭＳ Ｐゴシック"/>
      <family val="3"/>
      <charset val="128"/>
      <scheme val="minor"/>
    </font>
    <font>
      <b/>
      <sz val="16"/>
      <name val="ＭＳ Ｐゴシック"/>
      <family val="3"/>
      <charset val="128"/>
      <scheme val="minor"/>
    </font>
  </fonts>
  <fills count="22">
    <fill>
      <patternFill patternType="none"/>
    </fill>
    <fill>
      <patternFill patternType="gray125"/>
    </fill>
    <fill>
      <patternFill patternType="solid">
        <fgColor theme="9" tint="0.59999389629810485"/>
        <bgColor indexed="64"/>
      </patternFill>
    </fill>
    <fill>
      <patternFill patternType="solid">
        <fgColor theme="8" tint="0.79998168889431442"/>
        <bgColor indexed="64"/>
      </patternFill>
    </fill>
    <fill>
      <patternFill patternType="solid">
        <fgColor theme="9" tint="0.39997558519241921"/>
        <bgColor indexed="64"/>
      </patternFill>
    </fill>
    <fill>
      <patternFill patternType="solid">
        <fgColor rgb="FFFFFF99"/>
        <bgColor indexed="64"/>
      </patternFill>
    </fill>
    <fill>
      <patternFill patternType="solid">
        <fgColor rgb="FF00B0F0"/>
        <bgColor indexed="64"/>
      </patternFill>
    </fill>
    <fill>
      <patternFill patternType="solid">
        <fgColor rgb="FFFFFFCC"/>
        <bgColor indexed="64"/>
      </patternFill>
    </fill>
    <fill>
      <patternFill patternType="solid">
        <fgColor rgb="FFFFFF66"/>
        <bgColor indexed="64"/>
      </patternFill>
    </fill>
    <fill>
      <patternFill patternType="solid">
        <fgColor rgb="FFFFFF00"/>
        <bgColor indexed="64"/>
      </patternFill>
    </fill>
    <fill>
      <patternFill patternType="solid">
        <fgColor rgb="FFFFCC00"/>
        <bgColor indexed="64"/>
      </patternFill>
    </fill>
    <fill>
      <patternFill patternType="solid">
        <fgColor rgb="FF00B050"/>
        <bgColor indexed="64"/>
      </patternFill>
    </fill>
    <fill>
      <patternFill patternType="solid">
        <fgColor rgb="FFCCFFCC"/>
        <bgColor indexed="64"/>
      </patternFill>
    </fill>
    <fill>
      <patternFill patternType="solid">
        <fgColor theme="9" tint="0.79998168889431442"/>
        <bgColor indexed="64"/>
      </patternFill>
    </fill>
    <fill>
      <patternFill patternType="solid">
        <fgColor theme="0"/>
        <bgColor indexed="64"/>
      </patternFill>
    </fill>
    <fill>
      <patternFill patternType="solid">
        <fgColor theme="6" tint="0.39997558519241921"/>
        <bgColor indexed="64"/>
      </patternFill>
    </fill>
    <fill>
      <patternFill patternType="solid">
        <fgColor theme="6" tint="0.79998168889431442"/>
        <bgColor indexed="64"/>
      </patternFill>
    </fill>
    <fill>
      <patternFill patternType="solid">
        <fgColor rgb="FFFFC7CE"/>
        <bgColor indexed="64"/>
      </patternFill>
    </fill>
    <fill>
      <patternFill patternType="solid">
        <fgColor rgb="FFFFEB9C"/>
        <bgColor indexed="64"/>
      </patternFill>
    </fill>
    <fill>
      <patternFill patternType="solid">
        <fgColor theme="8" tint="0.59999389629810485"/>
        <bgColor indexed="64"/>
      </patternFill>
    </fill>
    <fill>
      <patternFill patternType="solid">
        <fgColor theme="7" tint="0.79998168889431442"/>
        <bgColor indexed="64"/>
      </patternFill>
    </fill>
    <fill>
      <patternFill patternType="solid">
        <fgColor theme="5" tint="0.79998168889431442"/>
        <bgColor indexed="64"/>
      </patternFill>
    </fill>
  </fills>
  <borders count="38">
    <border>
      <left/>
      <right/>
      <top/>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thin">
        <color indexed="64"/>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right style="hair">
        <color indexed="64"/>
      </right>
      <top style="thin">
        <color indexed="64"/>
      </top>
      <bottom/>
      <diagonal/>
    </border>
    <border>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diagonalUp="1">
      <left style="thin">
        <color auto="1"/>
      </left>
      <right style="thin">
        <color auto="1"/>
      </right>
      <top style="thin">
        <color auto="1"/>
      </top>
      <bottom style="thin">
        <color auto="1"/>
      </bottom>
      <diagonal style="thin">
        <color auto="1"/>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hair">
        <color indexed="64"/>
      </left>
      <right/>
      <top style="thin">
        <color indexed="64"/>
      </top>
      <bottom style="thin">
        <color indexed="64"/>
      </bottom>
      <diagonal/>
    </border>
    <border>
      <left style="thin">
        <color indexed="64"/>
      </left>
      <right style="thin">
        <color indexed="64"/>
      </right>
      <top style="dotted">
        <color indexed="64"/>
      </top>
      <bottom style="dotted">
        <color indexed="64"/>
      </bottom>
      <diagonal/>
    </border>
  </borders>
  <cellStyleXfs count="7">
    <xf numFmtId="0" fontId="0" fillId="0" borderId="0"/>
    <xf numFmtId="38" fontId="2" fillId="0" borderId="0" applyFont="0" applyFill="0" applyBorder="0" applyAlignment="0" applyProtection="0">
      <alignment vertical="center"/>
    </xf>
    <xf numFmtId="9" fontId="2" fillId="0" borderId="0" applyFont="0" applyFill="0" applyBorder="0" applyAlignment="0" applyProtection="0">
      <alignment vertical="center"/>
    </xf>
    <xf numFmtId="0" fontId="19" fillId="0" borderId="0">
      <alignment vertical="center"/>
    </xf>
    <xf numFmtId="0" fontId="24" fillId="0" borderId="0">
      <alignment vertical="center"/>
    </xf>
    <xf numFmtId="0" fontId="2" fillId="0" borderId="0"/>
    <xf numFmtId="0" fontId="1" fillId="0" borderId="0">
      <alignment vertical="center"/>
    </xf>
  </cellStyleXfs>
  <cellXfs count="589">
    <xf numFmtId="0" fontId="0" fillId="0" borderId="0" xfId="0"/>
    <xf numFmtId="0" fontId="3" fillId="0" borderId="0" xfId="0" applyFont="1" applyAlignment="1">
      <alignment vertical="center"/>
    </xf>
    <xf numFmtId="0" fontId="6" fillId="0" borderId="0" xfId="0" applyFont="1" applyAlignment="1">
      <alignment vertical="center"/>
    </xf>
    <xf numFmtId="0" fontId="6" fillId="0" borderId="0" xfId="0" applyFont="1" applyAlignment="1">
      <alignment horizontal="center" vertical="center"/>
    </xf>
    <xf numFmtId="0" fontId="7" fillId="0" borderId="0" xfId="0" applyFont="1" applyAlignment="1">
      <alignment vertical="center" wrapText="1"/>
    </xf>
    <xf numFmtId="0" fontId="10" fillId="0" borderId="0" xfId="0" applyFont="1" applyAlignment="1">
      <alignment vertical="center" wrapText="1"/>
    </xf>
    <xf numFmtId="0" fontId="9" fillId="0" borderId="0" xfId="0" applyFont="1" applyAlignment="1">
      <alignment vertical="center"/>
    </xf>
    <xf numFmtId="0" fontId="9" fillId="0" borderId="0" xfId="0" applyFont="1" applyAlignment="1">
      <alignment horizontal="center" vertical="center"/>
    </xf>
    <xf numFmtId="0" fontId="0" fillId="0" borderId="0" xfId="0" applyAlignment="1">
      <alignment vertical="center"/>
    </xf>
    <xf numFmtId="0" fontId="9" fillId="0" borderId="2" xfId="0" applyFont="1" applyBorder="1" applyAlignment="1">
      <alignment vertical="center"/>
    </xf>
    <xf numFmtId="0" fontId="0" fillId="0" borderId="3" xfId="0" applyBorder="1" applyAlignment="1">
      <alignment vertical="center"/>
    </xf>
    <xf numFmtId="0" fontId="0" fillId="0" borderId="5" xfId="0" applyBorder="1" applyAlignment="1">
      <alignment vertical="center"/>
    </xf>
    <xf numFmtId="0" fontId="9" fillId="0" borderId="7" xfId="0" applyFont="1" applyBorder="1" applyAlignment="1">
      <alignment vertical="center"/>
    </xf>
    <xf numFmtId="0" fontId="9" fillId="0" borderId="9" xfId="0" applyFont="1" applyBorder="1" applyAlignment="1">
      <alignment horizontal="center" vertical="center"/>
    </xf>
    <xf numFmtId="0" fontId="0" fillId="0" borderId="10" xfId="0" applyBorder="1"/>
    <xf numFmtId="0" fontId="0" fillId="0" borderId="11" xfId="0" applyBorder="1"/>
    <xf numFmtId="0" fontId="0" fillId="0" borderId="12" xfId="0" applyBorder="1"/>
    <xf numFmtId="0" fontId="9" fillId="0" borderId="11" xfId="0" applyFont="1" applyBorder="1" applyAlignment="1">
      <alignment vertical="center"/>
    </xf>
    <xf numFmtId="0" fontId="0" fillId="0" borderId="7" xfId="0" applyBorder="1" applyAlignment="1">
      <alignment vertical="center"/>
    </xf>
    <xf numFmtId="0" fontId="9" fillId="0" borderId="2" xfId="0" applyFont="1" applyBorder="1" applyAlignment="1">
      <alignment horizontal="centerContinuous" vertical="center"/>
    </xf>
    <xf numFmtId="0" fontId="9" fillId="0" borderId="11" xfId="0" applyFont="1" applyBorder="1" applyAlignment="1">
      <alignment horizontal="centerContinuous" vertical="center"/>
    </xf>
    <xf numFmtId="0" fontId="10" fillId="0" borderId="0" xfId="0" applyFont="1" applyAlignment="1">
      <alignment horizontal="left" vertical="center"/>
    </xf>
    <xf numFmtId="0" fontId="9" fillId="0" borderId="12" xfId="0" applyFont="1" applyBorder="1" applyAlignment="1">
      <alignment vertical="center"/>
    </xf>
    <xf numFmtId="0" fontId="9" fillId="0" borderId="10" xfId="0" applyFont="1" applyBorder="1" applyAlignment="1">
      <alignment vertical="center"/>
    </xf>
    <xf numFmtId="0" fontId="9" fillId="0" borderId="10" xfId="0" applyFont="1" applyBorder="1" applyAlignment="1">
      <alignment horizontal="left" vertical="center"/>
    </xf>
    <xf numFmtId="0" fontId="9" fillId="0" borderId="0" xfId="0" applyFont="1" applyAlignment="1">
      <alignment horizontal="left" vertical="center"/>
    </xf>
    <xf numFmtId="0" fontId="9" fillId="0" borderId="10" xfId="0" applyFont="1" applyBorder="1" applyAlignment="1">
      <alignment horizontal="centerContinuous" vertical="center"/>
    </xf>
    <xf numFmtId="0" fontId="9" fillId="5" borderId="9" xfId="0" applyFont="1" applyFill="1" applyBorder="1" applyAlignment="1">
      <alignment horizontal="center" vertical="center"/>
    </xf>
    <xf numFmtId="0" fontId="9" fillId="5" borderId="0" xfId="0" applyFont="1" applyFill="1" applyAlignment="1">
      <alignment vertical="center"/>
    </xf>
    <xf numFmtId="0" fontId="3" fillId="0" borderId="10" xfId="0" applyFont="1" applyBorder="1" applyAlignment="1">
      <alignment vertical="center"/>
    </xf>
    <xf numFmtId="0" fontId="3" fillId="0" borderId="11" xfId="0" applyFont="1" applyBorder="1" applyAlignment="1">
      <alignment vertical="center"/>
    </xf>
    <xf numFmtId="0" fontId="3" fillId="0" borderId="12" xfId="0" applyFont="1" applyBorder="1" applyAlignment="1">
      <alignment vertical="center"/>
    </xf>
    <xf numFmtId="0" fontId="0" fillId="0" borderId="0" xfId="0" applyAlignment="1">
      <alignment horizontal="center" vertical="center"/>
    </xf>
    <xf numFmtId="0" fontId="3" fillId="0" borderId="0" xfId="0" applyFont="1" applyAlignment="1">
      <alignment horizontal="center" vertical="center"/>
    </xf>
    <xf numFmtId="0" fontId="10" fillId="0" borderId="0" xfId="0" applyFont="1" applyAlignment="1">
      <alignment horizontal="center" vertical="center" wrapText="1"/>
    </xf>
    <xf numFmtId="0" fontId="0" fillId="0" borderId="0" xfId="0" applyAlignment="1">
      <alignment horizontal="center"/>
    </xf>
    <xf numFmtId="0" fontId="13" fillId="0" borderId="0" xfId="0" applyFont="1"/>
    <xf numFmtId="176" fontId="0" fillId="0" borderId="0" xfId="1" applyNumberFormat="1" applyFont="1" applyAlignment="1">
      <alignment horizontal="center" vertical="center"/>
    </xf>
    <xf numFmtId="0" fontId="14" fillId="0" borderId="0" xfId="0" applyFont="1"/>
    <xf numFmtId="0" fontId="0" fillId="9" borderId="0" xfId="0" applyFill="1"/>
    <xf numFmtId="176" fontId="0" fillId="9" borderId="0" xfId="0" applyNumberFormat="1" applyFill="1"/>
    <xf numFmtId="0" fontId="0" fillId="0" borderId="9" xfId="0" applyBorder="1"/>
    <xf numFmtId="0" fontId="0" fillId="0" borderId="9" xfId="0" applyBorder="1" applyAlignment="1">
      <alignment horizontal="center"/>
    </xf>
    <xf numFmtId="0" fontId="7" fillId="0" borderId="0" xfId="0" applyFont="1" applyAlignment="1">
      <alignment vertical="center"/>
    </xf>
    <xf numFmtId="0" fontId="0" fillId="0" borderId="9" xfId="0" applyBorder="1" applyAlignment="1">
      <alignment horizontal="center" vertical="center"/>
    </xf>
    <xf numFmtId="0" fontId="0" fillId="0" borderId="3" xfId="0" applyBorder="1"/>
    <xf numFmtId="0" fontId="0" fillId="0" borderId="5" xfId="0" applyBorder="1"/>
    <xf numFmtId="0" fontId="0" fillId="0" borderId="7" xfId="0" applyBorder="1"/>
    <xf numFmtId="0" fontId="0" fillId="0" borderId="0" xfId="0" applyAlignment="1">
      <alignment horizontal="left" vertical="center" wrapText="1"/>
    </xf>
    <xf numFmtId="0" fontId="12" fillId="7" borderId="2" xfId="0" applyFont="1" applyFill="1" applyBorder="1" applyAlignment="1">
      <alignment vertical="center"/>
    </xf>
    <xf numFmtId="0" fontId="0" fillId="7" borderId="3" xfId="0" applyFill="1" applyBorder="1" applyAlignment="1">
      <alignment vertical="center"/>
    </xf>
    <xf numFmtId="0" fontId="0" fillId="7" borderId="9" xfId="0" applyFill="1" applyBorder="1" applyAlignment="1">
      <alignment horizontal="center" vertical="center"/>
    </xf>
    <xf numFmtId="176" fontId="0" fillId="7" borderId="9" xfId="1" applyNumberFormat="1" applyFont="1" applyFill="1" applyBorder="1" applyAlignment="1">
      <alignment horizontal="center" vertical="center"/>
    </xf>
    <xf numFmtId="0" fontId="0" fillId="7" borderId="5" xfId="0" applyFill="1" applyBorder="1" applyAlignment="1">
      <alignment vertical="center"/>
    </xf>
    <xf numFmtId="0" fontId="0" fillId="7" borderId="0" xfId="0" applyFill="1" applyAlignment="1">
      <alignment vertical="center"/>
    </xf>
    <xf numFmtId="176" fontId="0" fillId="7" borderId="13" xfId="1" applyNumberFormat="1" applyFont="1" applyFill="1" applyBorder="1" applyAlignment="1">
      <alignment horizontal="center" vertical="center"/>
    </xf>
    <xf numFmtId="176" fontId="0" fillId="7" borderId="14" xfId="1" applyNumberFormat="1" applyFont="1" applyFill="1" applyBorder="1" applyAlignment="1">
      <alignment horizontal="center" vertical="center"/>
    </xf>
    <xf numFmtId="0" fontId="0" fillId="7" borderId="7" xfId="0" applyFill="1" applyBorder="1" applyAlignment="1">
      <alignment vertical="center"/>
    </xf>
    <xf numFmtId="0" fontId="0" fillId="7" borderId="1" xfId="0" applyFill="1" applyBorder="1" applyAlignment="1">
      <alignment vertical="center"/>
    </xf>
    <xf numFmtId="176" fontId="0" fillId="7" borderId="15" xfId="1" applyNumberFormat="1" applyFont="1" applyFill="1" applyBorder="1" applyAlignment="1">
      <alignment horizontal="center" vertical="center"/>
    </xf>
    <xf numFmtId="0" fontId="0" fillId="7" borderId="9" xfId="0" applyFill="1" applyBorder="1"/>
    <xf numFmtId="0" fontId="0" fillId="7" borderId="9" xfId="0" applyFill="1" applyBorder="1" applyAlignment="1">
      <alignment horizontal="center"/>
    </xf>
    <xf numFmtId="177" fontId="0" fillId="7" borderId="9" xfId="0" applyNumberFormat="1" applyFill="1" applyBorder="1"/>
    <xf numFmtId="178" fontId="0" fillId="7" borderId="9" xfId="0" applyNumberFormat="1" applyFill="1" applyBorder="1"/>
    <xf numFmtId="0" fontId="12" fillId="12" borderId="2" xfId="0" applyFont="1" applyFill="1" applyBorder="1" applyAlignment="1">
      <alignment vertical="center"/>
    </xf>
    <xf numFmtId="0" fontId="0" fillId="12" borderId="3" xfId="0" applyFill="1" applyBorder="1" applyAlignment="1">
      <alignment vertical="center"/>
    </xf>
    <xf numFmtId="0" fontId="0" fillId="12" borderId="4" xfId="0" applyFill="1" applyBorder="1" applyAlignment="1">
      <alignment horizontal="left" vertical="center" wrapText="1"/>
    </xf>
    <xf numFmtId="0" fontId="0" fillId="12" borderId="9" xfId="0" applyFill="1" applyBorder="1" applyAlignment="1">
      <alignment horizontal="center" vertical="center"/>
    </xf>
    <xf numFmtId="176" fontId="0" fillId="12" borderId="9" xfId="1" applyNumberFormat="1" applyFont="1" applyFill="1" applyBorder="1" applyAlignment="1">
      <alignment horizontal="center" vertical="center"/>
    </xf>
    <xf numFmtId="0" fontId="0" fillId="12" borderId="5" xfId="0" applyFill="1" applyBorder="1" applyAlignment="1">
      <alignment vertical="center"/>
    </xf>
    <xf numFmtId="0" fontId="0" fillId="12" borderId="0" xfId="0" applyFill="1" applyAlignment="1">
      <alignment vertical="center"/>
    </xf>
    <xf numFmtId="176" fontId="0" fillId="12" borderId="13" xfId="1" applyNumberFormat="1" applyFont="1" applyFill="1" applyBorder="1" applyAlignment="1">
      <alignment horizontal="center" vertical="center"/>
    </xf>
    <xf numFmtId="0" fontId="0" fillId="12" borderId="7" xfId="0" applyFill="1" applyBorder="1" applyAlignment="1">
      <alignment vertical="center"/>
    </xf>
    <xf numFmtId="0" fontId="0" fillId="12" borderId="1" xfId="0" applyFill="1" applyBorder="1" applyAlignment="1">
      <alignment vertical="center"/>
    </xf>
    <xf numFmtId="176" fontId="0" fillId="12" borderId="15" xfId="1" applyNumberFormat="1" applyFont="1" applyFill="1" applyBorder="1" applyAlignment="1">
      <alignment horizontal="center" vertical="center"/>
    </xf>
    <xf numFmtId="176" fontId="0" fillId="12" borderId="14" xfId="1" applyNumberFormat="1" applyFont="1" applyFill="1" applyBorder="1" applyAlignment="1">
      <alignment horizontal="center" vertical="center"/>
    </xf>
    <xf numFmtId="0" fontId="0" fillId="7" borderId="0" xfId="0" applyFill="1"/>
    <xf numFmtId="0" fontId="0" fillId="12" borderId="0" xfId="0" applyFill="1"/>
    <xf numFmtId="0" fontId="15" fillId="0" borderId="0" xfId="0" applyFont="1"/>
    <xf numFmtId="0" fontId="14" fillId="0" borderId="0" xfId="0" applyFont="1" applyAlignment="1">
      <alignment vertical="center"/>
    </xf>
    <xf numFmtId="0" fontId="9" fillId="5" borderId="0" xfId="0" applyFont="1" applyFill="1" applyAlignment="1">
      <alignment horizontal="center" vertical="center"/>
    </xf>
    <xf numFmtId="179" fontId="0" fillId="7" borderId="9" xfId="0" applyNumberFormat="1" applyFill="1" applyBorder="1" applyAlignment="1">
      <alignment horizontal="center" vertical="center"/>
    </xf>
    <xf numFmtId="179" fontId="0" fillId="0" borderId="0" xfId="0" applyNumberFormat="1" applyAlignment="1">
      <alignment horizontal="center" vertical="center"/>
    </xf>
    <xf numFmtId="0" fontId="7" fillId="13" borderId="0" xfId="0" applyFont="1" applyFill="1" applyAlignment="1">
      <alignment vertical="center"/>
    </xf>
    <xf numFmtId="0" fontId="0" fillId="13" borderId="0" xfId="0" applyFill="1"/>
    <xf numFmtId="0" fontId="0" fillId="13" borderId="0" xfId="0" applyFill="1" applyAlignment="1">
      <alignment horizontal="center" vertical="center"/>
    </xf>
    <xf numFmtId="176" fontId="0" fillId="13" borderId="0" xfId="1" applyNumberFormat="1" applyFont="1" applyFill="1" applyAlignment="1">
      <alignment horizontal="center" vertical="center"/>
    </xf>
    <xf numFmtId="176" fontId="0" fillId="0" borderId="0" xfId="1" applyNumberFormat="1" applyFont="1" applyFill="1" applyAlignment="1">
      <alignment horizontal="center" vertical="center"/>
    </xf>
    <xf numFmtId="0" fontId="12" fillId="0" borderId="2" xfId="0" applyFont="1" applyBorder="1" applyAlignment="1">
      <alignment vertical="center"/>
    </xf>
    <xf numFmtId="0" fontId="0" fillId="0" borderId="0" xfId="0" applyAlignment="1">
      <alignment horizontal="center" vertical="center" wrapText="1"/>
    </xf>
    <xf numFmtId="0" fontId="0" fillId="0" borderId="2" xfId="0" applyBorder="1"/>
    <xf numFmtId="0" fontId="0" fillId="0" borderId="4" xfId="0" applyBorder="1"/>
    <xf numFmtId="0" fontId="0" fillId="0" borderId="6" xfId="0" applyBorder="1"/>
    <xf numFmtId="0" fontId="0" fillId="3" borderId="10" xfId="0" applyFill="1" applyBorder="1"/>
    <xf numFmtId="0" fontId="0" fillId="3" borderId="11" xfId="0" applyFill="1" applyBorder="1"/>
    <xf numFmtId="0" fontId="0" fillId="3" borderId="12" xfId="0" applyFill="1" applyBorder="1"/>
    <xf numFmtId="0" fontId="0" fillId="0" borderId="7" xfId="0" applyBorder="1" applyAlignment="1">
      <alignment horizontal="center" vertical="center" wrapText="1"/>
    </xf>
    <xf numFmtId="0" fontId="0" fillId="0" borderId="8" xfId="0" applyBorder="1" applyAlignment="1">
      <alignment horizontal="center" vertical="center" wrapText="1"/>
    </xf>
    <xf numFmtId="0" fontId="0" fillId="0" borderId="13" xfId="0" applyBorder="1"/>
    <xf numFmtId="0" fontId="0" fillId="0" borderId="15" xfId="0" applyBorder="1" applyAlignment="1">
      <alignment horizontal="center" vertical="center" wrapText="1"/>
    </xf>
    <xf numFmtId="0" fontId="0" fillId="5" borderId="16" xfId="0" applyFill="1" applyBorder="1" applyAlignment="1">
      <alignment horizontal="center" vertical="center" wrapText="1"/>
    </xf>
    <xf numFmtId="0" fontId="0" fillId="5" borderId="17" xfId="0" applyFill="1" applyBorder="1" applyAlignment="1">
      <alignment horizontal="center" vertical="center" wrapText="1"/>
    </xf>
    <xf numFmtId="0" fontId="0" fillId="5" borderId="18" xfId="0" applyFill="1" applyBorder="1" applyAlignment="1">
      <alignment horizontal="center" vertical="center" wrapText="1"/>
    </xf>
    <xf numFmtId="0" fontId="0" fillId="0" borderId="17" xfId="0" applyBorder="1" applyAlignment="1">
      <alignment horizontal="center" vertical="center" wrapText="1"/>
    </xf>
    <xf numFmtId="0" fontId="0" fillId="0" borderId="16" xfId="0" applyBorder="1" applyAlignment="1">
      <alignment horizontal="center" vertical="center" wrapText="1"/>
    </xf>
    <xf numFmtId="0" fontId="0" fillId="0" borderId="18" xfId="0" applyBorder="1" applyAlignment="1">
      <alignment horizontal="center" vertical="center" wrapText="1"/>
    </xf>
    <xf numFmtId="0" fontId="0" fillId="0" borderId="19" xfId="0" applyBorder="1"/>
    <xf numFmtId="0" fontId="0" fillId="0" borderId="20" xfId="0" applyBorder="1"/>
    <xf numFmtId="0" fontId="0" fillId="0" borderId="21" xfId="0" applyBorder="1"/>
    <xf numFmtId="0" fontId="0" fillId="0" borderId="22" xfId="0" applyBorder="1" applyAlignment="1">
      <alignment horizontal="center" vertical="center" wrapText="1"/>
    </xf>
    <xf numFmtId="0" fontId="0" fillId="0" borderId="23" xfId="0" applyBorder="1" applyAlignment="1">
      <alignment horizontal="center" vertical="center" wrapText="1"/>
    </xf>
    <xf numFmtId="0" fontId="0" fillId="0" borderId="24" xfId="0" applyBorder="1" applyAlignment="1">
      <alignment horizontal="center" vertical="center" wrapText="1"/>
    </xf>
    <xf numFmtId="0" fontId="0" fillId="16" borderId="10" xfId="0" applyFill="1" applyBorder="1"/>
    <xf numFmtId="0" fontId="0" fillId="16" borderId="11" xfId="0" applyFill="1" applyBorder="1"/>
    <xf numFmtId="0" fontId="0" fillId="16" borderId="12" xfId="0" applyFill="1" applyBorder="1"/>
    <xf numFmtId="0" fontId="0" fillId="0" borderId="25" xfId="0" applyBorder="1"/>
    <xf numFmtId="0" fontId="0" fillId="0" borderId="26" xfId="0" applyBorder="1"/>
    <xf numFmtId="0" fontId="0" fillId="0" borderId="27" xfId="0" applyBorder="1"/>
    <xf numFmtId="0" fontId="0" fillId="0" borderId="14" xfId="0" applyBorder="1"/>
    <xf numFmtId="0" fontId="0" fillId="13" borderId="10" xfId="0" applyFill="1" applyBorder="1"/>
    <xf numFmtId="0" fontId="0" fillId="13" borderId="12" xfId="0" applyFill="1" applyBorder="1"/>
    <xf numFmtId="0" fontId="0" fillId="15" borderId="10" xfId="0" applyFill="1" applyBorder="1"/>
    <xf numFmtId="0" fontId="0" fillId="15" borderId="11" xfId="0" applyFill="1" applyBorder="1"/>
    <xf numFmtId="0" fontId="0" fillId="15" borderId="12" xfId="0" applyFill="1" applyBorder="1"/>
    <xf numFmtId="20" fontId="0" fillId="0" borderId="0" xfId="0" applyNumberFormat="1" applyAlignment="1">
      <alignment horizontal="center" vertical="center"/>
    </xf>
    <xf numFmtId="0" fontId="0" fillId="0" borderId="28" xfId="0" applyBorder="1"/>
    <xf numFmtId="0" fontId="0" fillId="0" borderId="29" xfId="0" applyBorder="1" applyAlignment="1">
      <alignment horizontal="center" vertical="center" wrapText="1"/>
    </xf>
    <xf numFmtId="0" fontId="0" fillId="7" borderId="11" xfId="0" applyFill="1" applyBorder="1" applyAlignment="1">
      <alignment vertical="center"/>
    </xf>
    <xf numFmtId="0" fontId="0" fillId="7" borderId="12" xfId="0" applyFill="1" applyBorder="1" applyAlignment="1">
      <alignment vertical="center"/>
    </xf>
    <xf numFmtId="0" fontId="0" fillId="7" borderId="11" xfId="0" applyFill="1" applyBorder="1" applyAlignment="1">
      <alignment horizontal="left" vertical="center" wrapText="1"/>
    </xf>
    <xf numFmtId="0" fontId="0" fillId="7" borderId="12" xfId="0" applyFill="1" applyBorder="1" applyAlignment="1">
      <alignment horizontal="left" vertical="center" wrapText="1"/>
    </xf>
    <xf numFmtId="0" fontId="6" fillId="9" borderId="0" xfId="0" applyFont="1" applyFill="1" applyAlignment="1">
      <alignment vertical="center"/>
    </xf>
    <xf numFmtId="0" fontId="6" fillId="9" borderId="0" xfId="0" applyFont="1" applyFill="1" applyAlignment="1">
      <alignment horizontal="center" vertical="center"/>
    </xf>
    <xf numFmtId="0" fontId="16" fillId="9" borderId="0" xfId="0" applyFont="1" applyFill="1" applyAlignment="1">
      <alignment vertical="center"/>
    </xf>
    <xf numFmtId="0" fontId="17" fillId="0" borderId="13" xfId="0" applyFont="1" applyBorder="1" applyAlignment="1">
      <alignment vertical="center"/>
    </xf>
    <xf numFmtId="0" fontId="18" fillId="0" borderId="15" xfId="0" applyFont="1" applyBorder="1" applyAlignment="1">
      <alignment vertical="center"/>
    </xf>
    <xf numFmtId="0" fontId="0" fillId="0" borderId="30" xfId="0" applyBorder="1"/>
    <xf numFmtId="0" fontId="0" fillId="0" borderId="31" xfId="0" applyBorder="1" applyAlignment="1">
      <alignment horizontal="center" vertical="center" wrapText="1"/>
    </xf>
    <xf numFmtId="0" fontId="14" fillId="0" borderId="0" xfId="3" applyFont="1">
      <alignment vertical="center"/>
    </xf>
    <xf numFmtId="0" fontId="20" fillId="0" borderId="0" xfId="3" applyFont="1">
      <alignment vertical="center"/>
    </xf>
    <xf numFmtId="0" fontId="20" fillId="0" borderId="0" xfId="3" applyFont="1" applyAlignment="1">
      <alignment horizontal="center" vertical="center"/>
    </xf>
    <xf numFmtId="0" fontId="20" fillId="0" borderId="0" xfId="3" applyFont="1" applyAlignment="1">
      <alignment vertical="center" wrapText="1"/>
    </xf>
    <xf numFmtId="0" fontId="21" fillId="0" borderId="0" xfId="3" applyFont="1">
      <alignment vertical="center"/>
    </xf>
    <xf numFmtId="0" fontId="21" fillId="0" borderId="0" xfId="3" applyFont="1" applyAlignment="1">
      <alignment horizontal="center" vertical="center"/>
    </xf>
    <xf numFmtId="0" fontId="21" fillId="0" borderId="0" xfId="3" applyFont="1" applyAlignment="1">
      <alignment vertical="center" wrapText="1"/>
    </xf>
    <xf numFmtId="0" fontId="22" fillId="0" borderId="9" xfId="3" applyFont="1" applyBorder="1" applyAlignment="1">
      <alignment horizontal="center" vertical="center" wrapText="1"/>
    </xf>
    <xf numFmtId="0" fontId="23" fillId="0" borderId="9" xfId="3" applyFont="1" applyBorder="1" applyAlignment="1">
      <alignment horizontal="center" vertical="center"/>
    </xf>
    <xf numFmtId="0" fontId="21" fillId="0" borderId="9" xfId="3" applyFont="1" applyBorder="1" applyAlignment="1">
      <alignment horizontal="center" vertical="center"/>
    </xf>
    <xf numFmtId="0" fontId="21" fillId="0" borderId="9" xfId="3" applyFont="1" applyBorder="1" applyAlignment="1">
      <alignment horizontal="center" vertical="center" wrapText="1"/>
    </xf>
    <xf numFmtId="0" fontId="25" fillId="0" borderId="9" xfId="4" applyFont="1" applyBorder="1" applyAlignment="1">
      <alignment vertical="center" textRotation="255"/>
    </xf>
    <xf numFmtId="0" fontId="26" fillId="8" borderId="9" xfId="3" applyFont="1" applyFill="1" applyBorder="1" applyAlignment="1">
      <alignment horizontal="center" vertical="center" wrapText="1"/>
    </xf>
    <xf numFmtId="0" fontId="26" fillId="8" borderId="9" xfId="3" applyFont="1" applyFill="1" applyBorder="1" applyAlignment="1">
      <alignment horizontal="left" vertical="center" wrapText="1"/>
    </xf>
    <xf numFmtId="0" fontId="21" fillId="0" borderId="9" xfId="3" applyFont="1" applyBorder="1" applyAlignment="1">
      <alignment vertical="center" wrapText="1"/>
    </xf>
    <xf numFmtId="0" fontId="21" fillId="0" borderId="9" xfId="3" applyFont="1" applyBorder="1">
      <alignment vertical="center"/>
    </xf>
    <xf numFmtId="0" fontId="21" fillId="8" borderId="9" xfId="3" applyFont="1" applyFill="1" applyBorder="1" applyAlignment="1">
      <alignment horizontal="center" vertical="center" wrapText="1"/>
    </xf>
    <xf numFmtId="0" fontId="21" fillId="8" borderId="9" xfId="3" applyFont="1" applyFill="1" applyBorder="1" applyAlignment="1">
      <alignment horizontal="left" vertical="center" wrapText="1"/>
    </xf>
    <xf numFmtId="0" fontId="25" fillId="0" borderId="9" xfId="5" applyFont="1" applyBorder="1" applyAlignment="1">
      <alignment horizontal="center" vertical="center" textRotation="255"/>
    </xf>
    <xf numFmtId="0" fontId="25" fillId="0" borderId="9" xfId="5" applyFont="1" applyBorder="1" applyAlignment="1">
      <alignment vertical="center" textRotation="255"/>
    </xf>
    <xf numFmtId="0" fontId="21" fillId="2" borderId="9" xfId="3" applyFont="1" applyFill="1" applyBorder="1" applyAlignment="1">
      <alignment horizontal="center" vertical="center" wrapText="1"/>
    </xf>
    <xf numFmtId="0" fontId="21" fillId="2" borderId="9" xfId="3" applyFont="1" applyFill="1" applyBorder="1" applyAlignment="1">
      <alignment horizontal="left" vertical="center" wrapText="1"/>
    </xf>
    <xf numFmtId="0" fontId="22" fillId="2" borderId="9" xfId="3" applyFont="1" applyFill="1" applyBorder="1" applyAlignment="1">
      <alignment horizontal="center" vertical="center" wrapText="1"/>
    </xf>
    <xf numFmtId="0" fontId="22" fillId="2" borderId="9" xfId="3" applyFont="1" applyFill="1" applyBorder="1" applyAlignment="1">
      <alignment horizontal="left" vertical="center" wrapText="1"/>
    </xf>
    <xf numFmtId="0" fontId="21" fillId="4" borderId="9" xfId="3" applyFont="1" applyFill="1" applyBorder="1" applyAlignment="1">
      <alignment horizontal="center" vertical="center" wrapText="1"/>
    </xf>
    <xf numFmtId="0" fontId="21" fillId="4" borderId="9" xfId="3" applyFont="1" applyFill="1" applyBorder="1" applyAlignment="1">
      <alignment horizontal="left" vertical="center" wrapText="1"/>
    </xf>
    <xf numFmtId="0" fontId="21" fillId="17" borderId="9" xfId="3" applyFont="1" applyFill="1" applyBorder="1" applyAlignment="1">
      <alignment horizontal="center" vertical="center" wrapText="1"/>
    </xf>
    <xf numFmtId="0" fontId="21" fillId="17" borderId="9" xfId="3" applyFont="1" applyFill="1" applyBorder="1" applyAlignment="1">
      <alignment horizontal="left" vertical="center" wrapText="1"/>
    </xf>
    <xf numFmtId="0" fontId="21" fillId="18" borderId="9" xfId="3" applyFont="1" applyFill="1" applyBorder="1" applyAlignment="1">
      <alignment horizontal="center" vertical="center" wrapText="1"/>
    </xf>
    <xf numFmtId="0" fontId="21" fillId="18" borderId="9" xfId="3" applyFont="1" applyFill="1" applyBorder="1" applyAlignment="1">
      <alignment horizontal="left" vertical="center" wrapText="1"/>
    </xf>
    <xf numFmtId="180" fontId="18" fillId="0" borderId="9" xfId="2" applyNumberFormat="1" applyFont="1" applyBorder="1" applyAlignment="1">
      <alignment horizontal="center" vertical="center"/>
    </xf>
    <xf numFmtId="0" fontId="0" fillId="7" borderId="10" xfId="0" applyFill="1" applyBorder="1" applyAlignment="1">
      <alignment vertical="center" wrapText="1"/>
    </xf>
    <xf numFmtId="0" fontId="0" fillId="7" borderId="11" xfId="0" applyFill="1" applyBorder="1" applyAlignment="1">
      <alignment vertical="center" wrapText="1"/>
    </xf>
    <xf numFmtId="0" fontId="0" fillId="7" borderId="12" xfId="0" applyFill="1" applyBorder="1" applyAlignment="1">
      <alignment vertical="center" wrapText="1"/>
    </xf>
    <xf numFmtId="0" fontId="0" fillId="7" borderId="9" xfId="0" applyFill="1" applyBorder="1" applyAlignment="1">
      <alignment horizontal="center" vertical="center" shrinkToFit="1"/>
    </xf>
    <xf numFmtId="0" fontId="0" fillId="0" borderId="0" xfId="0" applyAlignment="1">
      <alignment horizontal="center" vertical="center" shrinkToFit="1"/>
    </xf>
    <xf numFmtId="0" fontId="18" fillId="0" borderId="7" xfId="0" applyFont="1" applyBorder="1" applyAlignment="1">
      <alignment horizontal="center" vertical="center"/>
    </xf>
    <xf numFmtId="0" fontId="18" fillId="0" borderId="10" xfId="0" applyFont="1" applyBorder="1" applyAlignment="1">
      <alignment horizontal="center" vertical="center"/>
    </xf>
    <xf numFmtId="0" fontId="0" fillId="0" borderId="9" xfId="0" applyBorder="1" applyAlignment="1">
      <alignment vertical="center"/>
    </xf>
    <xf numFmtId="0" fontId="0" fillId="0" borderId="32" xfId="0" applyBorder="1" applyAlignment="1">
      <alignment horizontal="center" vertical="center"/>
    </xf>
    <xf numFmtId="0" fontId="27" fillId="0" borderId="0" xfId="0" applyFont="1" applyAlignment="1">
      <alignment horizontal="left" vertical="top" wrapText="1"/>
    </xf>
    <xf numFmtId="0" fontId="27" fillId="0" borderId="1" xfId="0" applyFont="1" applyBorder="1" applyAlignment="1">
      <alignment horizontal="left" vertical="top" wrapText="1"/>
    </xf>
    <xf numFmtId="0" fontId="0" fillId="0" borderId="1" xfId="0" applyBorder="1" applyAlignment="1">
      <alignment horizontal="center" vertical="center" wrapText="1"/>
    </xf>
    <xf numFmtId="0" fontId="29" fillId="19" borderId="0" xfId="0" applyFont="1" applyFill="1"/>
    <xf numFmtId="0" fontId="0" fillId="19" borderId="0" xfId="0" applyFill="1"/>
    <xf numFmtId="0" fontId="0" fillId="0" borderId="36" xfId="0" applyBorder="1" applyAlignment="1">
      <alignment horizontal="center" vertical="center" wrapText="1"/>
    </xf>
    <xf numFmtId="0" fontId="9" fillId="0" borderId="0" xfId="0" applyFont="1" applyAlignment="1">
      <alignment horizontal="center" vertical="center" wrapText="1"/>
    </xf>
    <xf numFmtId="0" fontId="9" fillId="0" borderId="0" xfId="0" applyFont="1" applyAlignment="1">
      <alignment horizontal="left" vertical="center" wrapText="1"/>
    </xf>
    <xf numFmtId="0" fontId="10" fillId="0" borderId="0" xfId="0" applyFont="1" applyAlignment="1">
      <alignment horizontal="left" vertical="top" wrapText="1"/>
    </xf>
    <xf numFmtId="0" fontId="9" fillId="0" borderId="11" xfId="0" applyFont="1" applyBorder="1" applyAlignment="1">
      <alignment horizontal="center" vertical="center"/>
    </xf>
    <xf numFmtId="0" fontId="9" fillId="0" borderId="12" xfId="0" applyFont="1" applyBorder="1" applyAlignment="1">
      <alignment horizontal="center" vertical="center"/>
    </xf>
    <xf numFmtId="0" fontId="10" fillId="0" borderId="0" xfId="0" applyFont="1" applyAlignment="1">
      <alignment horizontal="left" vertical="center" wrapText="1"/>
    </xf>
    <xf numFmtId="0" fontId="0" fillId="0" borderId="11" xfId="0" applyBorder="1" applyAlignment="1">
      <alignment horizontal="centerContinuous"/>
    </xf>
    <xf numFmtId="0" fontId="0" fillId="0" borderId="12" xfId="0" applyBorder="1" applyAlignment="1">
      <alignment horizontal="centerContinuous"/>
    </xf>
    <xf numFmtId="0" fontId="0" fillId="0" borderId="4" xfId="0" applyBorder="1" applyAlignment="1">
      <alignment vertical="center"/>
    </xf>
    <xf numFmtId="0" fontId="0" fillId="0" borderId="11" xfId="0" applyBorder="1" applyAlignment="1">
      <alignment vertical="center"/>
    </xf>
    <xf numFmtId="0" fontId="0" fillId="0" borderId="2" xfId="0" applyBorder="1" applyAlignment="1">
      <alignment horizontal="center" vertical="center"/>
    </xf>
    <xf numFmtId="0" fontId="0" fillId="0" borderId="4" xfId="0" applyBorder="1" applyAlignment="1">
      <alignment horizontal="center" vertical="center"/>
    </xf>
    <xf numFmtId="0" fontId="0" fillId="0" borderId="6" xfId="0" applyBorder="1" applyAlignment="1">
      <alignment vertical="center"/>
    </xf>
    <xf numFmtId="0" fontId="0" fillId="0" borderId="5" xfId="0" applyBorder="1" applyAlignment="1">
      <alignment horizontal="center" vertical="center"/>
    </xf>
    <xf numFmtId="0" fontId="0" fillId="0" borderId="6" xfId="0" applyBorder="1" applyAlignment="1">
      <alignment horizontal="center" vertical="center"/>
    </xf>
    <xf numFmtId="0" fontId="0" fillId="0" borderId="1" xfId="0" applyBorder="1" applyAlignment="1">
      <alignment vertical="center"/>
    </xf>
    <xf numFmtId="0" fontId="0" fillId="0" borderId="8" xfId="0" applyBorder="1" applyAlignment="1">
      <alignment vertical="center"/>
    </xf>
    <xf numFmtId="0" fontId="0" fillId="0" borderId="7" xfId="0" applyBorder="1" applyAlignment="1">
      <alignment horizontal="center" vertical="center"/>
    </xf>
    <xf numFmtId="0" fontId="0" fillId="0" borderId="8" xfId="0" applyBorder="1" applyAlignment="1">
      <alignment horizontal="center" vertical="center"/>
    </xf>
    <xf numFmtId="0" fontId="0" fillId="0" borderId="12" xfId="0" applyBorder="1" applyAlignment="1">
      <alignment horizontal="centerContinuous" vertical="center"/>
    </xf>
    <xf numFmtId="0" fontId="21" fillId="0" borderId="5" xfId="0" applyFont="1" applyBorder="1" applyAlignment="1">
      <alignment vertical="top" wrapText="1"/>
    </xf>
    <xf numFmtId="0" fontId="21" fillId="0" borderId="0" xfId="0" applyFont="1" applyAlignment="1">
      <alignment vertical="top" wrapText="1"/>
    </xf>
    <xf numFmtId="0" fontId="3" fillId="0" borderId="0" xfId="0" applyFont="1" applyAlignment="1">
      <alignment horizontal="centerContinuous" vertical="center"/>
    </xf>
    <xf numFmtId="0" fontId="0" fillId="0" borderId="0" xfId="0" applyAlignment="1">
      <alignment horizontal="centerContinuous" vertical="center"/>
    </xf>
    <xf numFmtId="0" fontId="28" fillId="0" borderId="0" xfId="0" applyFont="1" applyAlignment="1">
      <alignment vertical="center"/>
    </xf>
    <xf numFmtId="0" fontId="0" fillId="0" borderId="10" xfId="0" applyBorder="1" applyAlignment="1">
      <alignment vertical="center"/>
    </xf>
    <xf numFmtId="0" fontId="3" fillId="0" borderId="12" xfId="0" applyFont="1" applyBorder="1" applyAlignment="1">
      <alignment horizontal="center" vertical="center"/>
    </xf>
    <xf numFmtId="0" fontId="0" fillId="0" borderId="0" xfId="0" applyAlignment="1">
      <alignment horizontal="right" vertical="center"/>
    </xf>
    <xf numFmtId="0" fontId="0" fillId="0" borderId="11" xfId="0" applyBorder="1" applyAlignment="1">
      <alignment horizontal="centerContinuous" vertical="center"/>
    </xf>
    <xf numFmtId="0" fontId="0" fillId="0" borderId="12" xfId="0" applyBorder="1" applyAlignment="1">
      <alignment vertical="center"/>
    </xf>
    <xf numFmtId="0" fontId="33" fillId="0" borderId="0" xfId="0" applyFont="1"/>
    <xf numFmtId="0" fontId="0" fillId="0" borderId="3" xfId="0" applyBorder="1" applyAlignment="1">
      <alignment horizontal="center" vertical="center"/>
    </xf>
    <xf numFmtId="0" fontId="0" fillId="0" borderId="1" xfId="0" applyBorder="1" applyAlignment="1">
      <alignment horizontal="center" vertical="center"/>
    </xf>
    <xf numFmtId="0" fontId="9" fillId="0" borderId="0" xfId="0" quotePrefix="1" applyFont="1" applyAlignment="1">
      <alignment vertical="top"/>
    </xf>
    <xf numFmtId="0" fontId="0" fillId="0" borderId="10" xfId="0" applyBorder="1" applyAlignment="1">
      <alignment horizontal="center" vertical="center"/>
    </xf>
    <xf numFmtId="0" fontId="9" fillId="5" borderId="12" xfId="0" applyFont="1" applyFill="1" applyBorder="1" applyAlignment="1">
      <alignment horizontal="center" vertical="center"/>
    </xf>
    <xf numFmtId="0" fontId="9" fillId="0" borderId="14" xfId="0" applyFont="1" applyBorder="1" applyAlignment="1">
      <alignment horizontal="center" vertical="center"/>
    </xf>
    <xf numFmtId="0" fontId="9" fillId="0" borderId="37" xfId="0" applyFont="1" applyBorder="1" applyAlignment="1">
      <alignment horizontal="center" vertical="center"/>
    </xf>
    <xf numFmtId="0" fontId="32" fillId="0" borderId="12" xfId="0" applyFont="1" applyBorder="1" applyAlignment="1">
      <alignment horizontal="center" vertical="center" wrapText="1"/>
    </xf>
    <xf numFmtId="0" fontId="23" fillId="0" borderId="9" xfId="0" applyFont="1" applyBorder="1" applyAlignment="1">
      <alignment horizontal="center"/>
    </xf>
    <xf numFmtId="0" fontId="21" fillId="0" borderId="0" xfId="0" applyFont="1" applyAlignment="1">
      <alignment vertical="top"/>
    </xf>
    <xf numFmtId="0" fontId="34" fillId="0" borderId="0" xfId="0" applyFont="1" applyAlignment="1">
      <alignment vertical="top"/>
    </xf>
    <xf numFmtId="0" fontId="0" fillId="0" borderId="6" xfId="0" applyBorder="1" applyAlignment="1">
      <alignment horizontal="left" vertical="center"/>
    </xf>
    <xf numFmtId="0" fontId="37" fillId="0" borderId="10" xfId="0" applyFont="1" applyBorder="1" applyAlignment="1">
      <alignment horizontal="centerContinuous" vertical="center"/>
    </xf>
    <xf numFmtId="0" fontId="37" fillId="0" borderId="11" xfId="0" applyFont="1" applyBorder="1" applyAlignment="1">
      <alignment horizontal="centerContinuous" vertical="center"/>
    </xf>
    <xf numFmtId="0" fontId="17" fillId="0" borderId="12" xfId="0" applyFont="1" applyBorder="1" applyAlignment="1">
      <alignment horizontal="centerContinuous" vertical="center"/>
    </xf>
    <xf numFmtId="0" fontId="17" fillId="0" borderId="0" xfId="0" applyFont="1"/>
    <xf numFmtId="176" fontId="17" fillId="20" borderId="0" xfId="1" applyNumberFormat="1" applyFont="1" applyFill="1" applyAlignment="1"/>
    <xf numFmtId="176" fontId="0" fillId="20" borderId="0" xfId="1" applyNumberFormat="1" applyFont="1" applyFill="1" applyAlignment="1"/>
    <xf numFmtId="176" fontId="0" fillId="0" borderId="0" xfId="1" applyNumberFormat="1" applyFont="1" applyAlignment="1"/>
    <xf numFmtId="176" fontId="0" fillId="0" borderId="0" xfId="1" applyNumberFormat="1" applyFont="1" applyFill="1" applyAlignment="1"/>
    <xf numFmtId="0" fontId="0" fillId="0" borderId="3" xfId="0" applyBorder="1" applyAlignment="1">
      <alignment horizontal="center" vertical="center" wrapText="1"/>
    </xf>
    <xf numFmtId="0" fontId="0" fillId="0" borderId="4" xfId="0" applyBorder="1" applyAlignment="1">
      <alignment horizontal="center" vertical="center" wrapText="1"/>
    </xf>
    <xf numFmtId="176" fontId="17" fillId="20" borderId="1" xfId="1" applyNumberFormat="1" applyFont="1" applyFill="1" applyBorder="1" applyAlignment="1"/>
    <xf numFmtId="176" fontId="0" fillId="20" borderId="8" xfId="1" applyNumberFormat="1" applyFont="1" applyFill="1" applyBorder="1" applyAlignment="1"/>
    <xf numFmtId="176" fontId="17" fillId="0" borderId="0" xfId="1" applyNumberFormat="1" applyFont="1" applyBorder="1" applyAlignment="1"/>
    <xf numFmtId="176" fontId="0" fillId="0" borderId="6" xfId="1" applyNumberFormat="1" applyFont="1" applyBorder="1" applyAlignment="1"/>
    <xf numFmtId="176" fontId="17" fillId="0" borderId="1" xfId="1" applyNumberFormat="1" applyFont="1" applyBorder="1" applyAlignment="1"/>
    <xf numFmtId="176" fontId="0" fillId="0" borderId="8" xfId="1" applyNumberFormat="1" applyFont="1" applyBorder="1" applyAlignment="1"/>
    <xf numFmtId="0" fontId="0" fillId="0" borderId="8" xfId="0" applyBorder="1"/>
    <xf numFmtId="0" fontId="17" fillId="0" borderId="1" xfId="0" applyFont="1" applyBorder="1"/>
    <xf numFmtId="182" fontId="0" fillId="0" borderId="0" xfId="0" applyNumberFormat="1"/>
    <xf numFmtId="176" fontId="0" fillId="0" borderId="3" xfId="1" applyNumberFormat="1" applyFont="1" applyBorder="1" applyAlignment="1">
      <alignment horizontal="center"/>
    </xf>
    <xf numFmtId="176" fontId="0" fillId="0" borderId="0" xfId="1" applyNumberFormat="1" applyFont="1" applyBorder="1" applyAlignment="1">
      <alignment horizontal="center"/>
    </xf>
    <xf numFmtId="176" fontId="0" fillId="0" borderId="1" xfId="1" applyNumberFormat="1" applyFont="1" applyBorder="1" applyAlignment="1">
      <alignment horizontal="center"/>
    </xf>
    <xf numFmtId="176" fontId="0" fillId="7" borderId="13" xfId="0" applyNumberFormat="1" applyFill="1" applyBorder="1" applyAlignment="1">
      <alignment horizontal="center"/>
    </xf>
    <xf numFmtId="176" fontId="0" fillId="7" borderId="14" xfId="0" applyNumberFormat="1" applyFill="1" applyBorder="1" applyAlignment="1">
      <alignment horizontal="center"/>
    </xf>
    <xf numFmtId="176" fontId="0" fillId="7" borderId="15" xfId="0" applyNumberFormat="1" applyFill="1" applyBorder="1" applyAlignment="1">
      <alignment horizontal="center"/>
    </xf>
    <xf numFmtId="176" fontId="0" fillId="21" borderId="13" xfId="0" applyNumberFormat="1" applyFill="1" applyBorder="1" applyAlignment="1">
      <alignment horizontal="center"/>
    </xf>
    <xf numFmtId="176" fontId="0" fillId="21" borderId="14" xfId="0" applyNumberFormat="1" applyFill="1" applyBorder="1" applyAlignment="1">
      <alignment horizontal="center"/>
    </xf>
    <xf numFmtId="176" fontId="0" fillId="21" borderId="15" xfId="0" applyNumberFormat="1" applyFill="1" applyBorder="1" applyAlignment="1">
      <alignment horizontal="center"/>
    </xf>
    <xf numFmtId="176" fontId="0" fillId="0" borderId="13" xfId="1" applyNumberFormat="1" applyFont="1" applyBorder="1" applyAlignment="1">
      <alignment horizontal="center"/>
    </xf>
    <xf numFmtId="176" fontId="0" fillId="0" borderId="14" xfId="1" applyNumberFormat="1" applyFont="1" applyBorder="1" applyAlignment="1">
      <alignment horizontal="center"/>
    </xf>
    <xf numFmtId="176" fontId="0" fillId="0" borderId="15" xfId="1" applyNumberFormat="1" applyFont="1" applyBorder="1" applyAlignment="1">
      <alignment horizontal="center"/>
    </xf>
    <xf numFmtId="0" fontId="0" fillId="0" borderId="11" xfId="0" applyBorder="1" applyAlignment="1">
      <alignment horizontal="center"/>
    </xf>
    <xf numFmtId="0" fontId="0" fillId="0" borderId="12" xfId="0" applyBorder="1" applyAlignment="1">
      <alignment horizontal="center" vertical="center"/>
    </xf>
    <xf numFmtId="176" fontId="0" fillId="0" borderId="15" xfId="1" applyNumberFormat="1" applyFont="1" applyBorder="1" applyAlignment="1"/>
    <xf numFmtId="0" fontId="0" fillId="7" borderId="2" xfId="0" applyFill="1" applyBorder="1" applyAlignment="1">
      <alignment horizontal="center" vertical="center"/>
    </xf>
    <xf numFmtId="0" fontId="0" fillId="7" borderId="3" xfId="0" applyFill="1" applyBorder="1" applyAlignment="1">
      <alignment horizontal="center" vertical="center" wrapText="1"/>
    </xf>
    <xf numFmtId="0" fontId="0" fillId="7" borderId="3" xfId="0" applyFill="1" applyBorder="1" applyAlignment="1">
      <alignment horizontal="center" vertical="center"/>
    </xf>
    <xf numFmtId="0" fontId="0" fillId="7" borderId="5" xfId="0" applyFill="1" applyBorder="1" applyAlignment="1">
      <alignment horizontal="center" vertical="center"/>
    </xf>
    <xf numFmtId="0" fontId="0" fillId="7" borderId="0" xfId="0" applyFill="1" applyAlignment="1">
      <alignment horizontal="center" vertical="center" wrapText="1"/>
    </xf>
    <xf numFmtId="0" fontId="0" fillId="7" borderId="0" xfId="0" applyFill="1" applyAlignment="1">
      <alignment horizontal="center" vertical="center"/>
    </xf>
    <xf numFmtId="0" fontId="0" fillId="7" borderId="7" xfId="0" applyFill="1" applyBorder="1" applyAlignment="1">
      <alignment horizontal="center" vertical="center"/>
    </xf>
    <xf numFmtId="0" fontId="0" fillId="7" borderId="1" xfId="0" applyFill="1" applyBorder="1" applyAlignment="1">
      <alignment horizontal="center" vertical="center"/>
    </xf>
    <xf numFmtId="0" fontId="0" fillId="21" borderId="2" xfId="0" applyFill="1" applyBorder="1" applyAlignment="1">
      <alignment horizontal="center" vertical="center"/>
    </xf>
    <xf numFmtId="0" fontId="0" fillId="21" borderId="3" xfId="0" applyFill="1" applyBorder="1" applyAlignment="1">
      <alignment horizontal="center" vertical="center" wrapText="1"/>
    </xf>
    <xf numFmtId="0" fontId="0" fillId="21" borderId="3" xfId="0" applyFill="1" applyBorder="1" applyAlignment="1">
      <alignment horizontal="center" vertical="center"/>
    </xf>
    <xf numFmtId="0" fontId="0" fillId="21" borderId="5" xfId="0" applyFill="1" applyBorder="1" applyAlignment="1">
      <alignment horizontal="center" vertical="center"/>
    </xf>
    <xf numFmtId="0" fontId="0" fillId="21" borderId="0" xfId="0" applyFill="1" applyAlignment="1">
      <alignment horizontal="center" vertical="center" wrapText="1"/>
    </xf>
    <xf numFmtId="0" fontId="0" fillId="21" borderId="0" xfId="0" applyFill="1" applyAlignment="1">
      <alignment horizontal="center" vertical="center"/>
    </xf>
    <xf numFmtId="0" fontId="0" fillId="21" borderId="7" xfId="0" applyFill="1" applyBorder="1" applyAlignment="1">
      <alignment horizontal="center" vertical="center"/>
    </xf>
    <xf numFmtId="0" fontId="0" fillId="21" borderId="1" xfId="0" applyFill="1" applyBorder="1" applyAlignment="1">
      <alignment horizontal="center" vertical="center" wrapText="1"/>
    </xf>
    <xf numFmtId="0" fontId="0" fillId="21" borderId="1" xfId="0" applyFill="1" applyBorder="1" applyAlignment="1">
      <alignment horizontal="center" vertical="center"/>
    </xf>
    <xf numFmtId="0" fontId="41" fillId="0" borderId="0" xfId="0" applyFont="1"/>
    <xf numFmtId="0" fontId="41" fillId="0" borderId="0" xfId="0" applyFont="1" applyAlignment="1">
      <alignment horizontal="center" vertical="center"/>
    </xf>
    <xf numFmtId="176" fontId="41" fillId="0" borderId="0" xfId="1" applyNumberFormat="1" applyFont="1" applyFill="1" applyAlignment="1">
      <alignment horizontal="center" vertical="center"/>
    </xf>
    <xf numFmtId="0" fontId="40" fillId="0" borderId="0" xfId="0" applyFont="1" applyAlignment="1">
      <alignment vertical="center"/>
    </xf>
    <xf numFmtId="176" fontId="41" fillId="0" borderId="0" xfId="1" applyNumberFormat="1" applyFont="1" applyAlignment="1">
      <alignment horizontal="center" vertical="center"/>
    </xf>
    <xf numFmtId="0" fontId="42" fillId="16" borderId="2" xfId="0" applyFont="1" applyFill="1" applyBorder="1" applyAlignment="1">
      <alignment vertical="center"/>
    </xf>
    <xf numFmtId="0" fontId="41" fillId="16" borderId="3" xfId="0" applyFont="1" applyFill="1" applyBorder="1" applyAlignment="1">
      <alignment vertical="center"/>
    </xf>
    <xf numFmtId="0" fontId="41" fillId="16" borderId="11" xfId="0" applyFont="1" applyFill="1" applyBorder="1" applyAlignment="1">
      <alignment vertical="center"/>
    </xf>
    <xf numFmtId="0" fontId="41" fillId="16" borderId="12" xfId="0" applyFont="1" applyFill="1" applyBorder="1" applyAlignment="1">
      <alignment vertical="center"/>
    </xf>
    <xf numFmtId="0" fontId="41" fillId="16" borderId="9" xfId="0" applyFont="1" applyFill="1" applyBorder="1" applyAlignment="1">
      <alignment horizontal="center" vertical="center"/>
    </xf>
    <xf numFmtId="0" fontId="43" fillId="16" borderId="9" xfId="0" applyFont="1" applyFill="1" applyBorder="1" applyAlignment="1">
      <alignment horizontal="center" vertical="center"/>
    </xf>
    <xf numFmtId="176" fontId="41" fillId="16" borderId="9" xfId="1" applyNumberFormat="1" applyFont="1" applyFill="1" applyBorder="1" applyAlignment="1">
      <alignment horizontal="center" vertical="center"/>
    </xf>
    <xf numFmtId="0" fontId="41" fillId="16" borderId="5" xfId="0" applyFont="1" applyFill="1" applyBorder="1" applyAlignment="1">
      <alignment vertical="center"/>
    </xf>
    <xf numFmtId="0" fontId="41" fillId="16" borderId="0" xfId="0" applyFont="1" applyFill="1" applyAlignment="1">
      <alignment vertical="center"/>
    </xf>
    <xf numFmtId="0" fontId="41" fillId="16" borderId="9" xfId="0" applyFont="1" applyFill="1" applyBorder="1" applyAlignment="1">
      <alignment horizontal="center" vertical="center" shrinkToFit="1"/>
    </xf>
    <xf numFmtId="179" fontId="43" fillId="16" borderId="9" xfId="0" applyNumberFormat="1" applyFont="1" applyFill="1" applyBorder="1" applyAlignment="1">
      <alignment horizontal="center" vertical="center"/>
    </xf>
    <xf numFmtId="176" fontId="41" fillId="16" borderId="13" xfId="1" applyNumberFormat="1" applyFont="1" applyFill="1" applyBorder="1" applyAlignment="1">
      <alignment horizontal="center" vertical="center"/>
    </xf>
    <xf numFmtId="176" fontId="41" fillId="16" borderId="14" xfId="1" applyNumberFormat="1" applyFont="1" applyFill="1" applyBorder="1" applyAlignment="1">
      <alignment horizontal="center" vertical="center"/>
    </xf>
    <xf numFmtId="0" fontId="41" fillId="16" borderId="7" xfId="0" applyFont="1" applyFill="1" applyBorder="1" applyAlignment="1">
      <alignment vertical="center"/>
    </xf>
    <xf numFmtId="0" fontId="41" fillId="16" borderId="1" xfId="0" applyFont="1" applyFill="1" applyBorder="1" applyAlignment="1">
      <alignment vertical="center"/>
    </xf>
    <xf numFmtId="176" fontId="41" fillId="16" borderId="15" xfId="1" applyNumberFormat="1" applyFont="1" applyFill="1" applyBorder="1" applyAlignment="1">
      <alignment horizontal="center" vertical="center"/>
    </xf>
    <xf numFmtId="0" fontId="41" fillId="0" borderId="0" xfId="0" applyFont="1" applyAlignment="1">
      <alignment vertical="center"/>
    </xf>
    <xf numFmtId="0" fontId="41" fillId="0" borderId="0" xfId="0" applyFont="1" applyAlignment="1">
      <alignment horizontal="left" vertical="center" wrapText="1"/>
    </xf>
    <xf numFmtId="0" fontId="41" fillId="0" borderId="0" xfId="0" applyFont="1" applyAlignment="1">
      <alignment horizontal="center" vertical="center" shrinkToFit="1"/>
    </xf>
    <xf numFmtId="179" fontId="43" fillId="0" borderId="0" xfId="0" applyNumberFormat="1" applyFont="1" applyAlignment="1">
      <alignment horizontal="center" vertical="center"/>
    </xf>
    <xf numFmtId="0" fontId="42" fillId="7" borderId="2" xfId="0" applyFont="1" applyFill="1" applyBorder="1" applyAlignment="1">
      <alignment vertical="center"/>
    </xf>
    <xf numFmtId="0" fontId="41" fillId="7" borderId="3" xfId="0" applyFont="1" applyFill="1" applyBorder="1" applyAlignment="1">
      <alignment vertical="center"/>
    </xf>
    <xf numFmtId="0" fontId="41" fillId="7" borderId="11" xfId="0" applyFont="1" applyFill="1" applyBorder="1" applyAlignment="1">
      <alignment horizontal="left" vertical="center" wrapText="1"/>
    </xf>
    <xf numFmtId="0" fontId="41" fillId="7" borderId="12" xfId="0" applyFont="1" applyFill="1" applyBorder="1" applyAlignment="1">
      <alignment horizontal="left" vertical="center" wrapText="1"/>
    </xf>
    <xf numFmtId="0" fontId="41" fillId="7" borderId="9" xfId="0" applyFont="1" applyFill="1" applyBorder="1" applyAlignment="1">
      <alignment horizontal="center" vertical="center"/>
    </xf>
    <xf numFmtId="179" fontId="43" fillId="7" borderId="9" xfId="0" applyNumberFormat="1" applyFont="1" applyFill="1" applyBorder="1" applyAlignment="1">
      <alignment horizontal="center" vertical="center"/>
    </xf>
    <xf numFmtId="176" fontId="41" fillId="7" borderId="9" xfId="1" applyNumberFormat="1" applyFont="1" applyFill="1" applyBorder="1" applyAlignment="1">
      <alignment horizontal="center" vertical="center"/>
    </xf>
    <xf numFmtId="0" fontId="41" fillId="7" borderId="5" xfId="0" applyFont="1" applyFill="1" applyBorder="1" applyAlignment="1">
      <alignment vertical="center"/>
    </xf>
    <xf numFmtId="0" fontId="41" fillId="7" borderId="0" xfId="0" applyFont="1" applyFill="1" applyAlignment="1">
      <alignment vertical="center"/>
    </xf>
    <xf numFmtId="0" fontId="41" fillId="7" borderId="9" xfId="0" applyFont="1" applyFill="1" applyBorder="1" applyAlignment="1">
      <alignment horizontal="center" vertical="center" shrinkToFit="1"/>
    </xf>
    <xf numFmtId="176" fontId="41" fillId="7" borderId="13" xfId="1" applyNumberFormat="1" applyFont="1" applyFill="1" applyBorder="1" applyAlignment="1">
      <alignment horizontal="center" vertical="center"/>
    </xf>
    <xf numFmtId="176" fontId="41" fillId="7" borderId="14" xfId="1" applyNumberFormat="1" applyFont="1" applyFill="1" applyBorder="1" applyAlignment="1">
      <alignment horizontal="center" vertical="center"/>
    </xf>
    <xf numFmtId="0" fontId="41" fillId="7" borderId="7" xfId="0" applyFont="1" applyFill="1" applyBorder="1" applyAlignment="1">
      <alignment vertical="center"/>
    </xf>
    <xf numFmtId="0" fontId="41" fillId="7" borderId="1" xfId="0" applyFont="1" applyFill="1" applyBorder="1" applyAlignment="1">
      <alignment vertical="center"/>
    </xf>
    <xf numFmtId="0" fontId="41" fillId="7" borderId="10" xfId="0" applyFont="1" applyFill="1" applyBorder="1" applyAlignment="1">
      <alignment vertical="center" wrapText="1"/>
    </xf>
    <xf numFmtId="0" fontId="41" fillId="7" borderId="11" xfId="0" applyFont="1" applyFill="1" applyBorder="1" applyAlignment="1">
      <alignment vertical="center" wrapText="1"/>
    </xf>
    <xf numFmtId="0" fontId="41" fillId="7" borderId="12" xfId="0" applyFont="1" applyFill="1" applyBorder="1" applyAlignment="1">
      <alignment vertical="center" wrapText="1"/>
    </xf>
    <xf numFmtId="176" fontId="41" fillId="7" borderId="15" xfId="1" applyNumberFormat="1" applyFont="1" applyFill="1" applyBorder="1" applyAlignment="1">
      <alignment horizontal="center" vertical="center"/>
    </xf>
    <xf numFmtId="0" fontId="42" fillId="21" borderId="2" xfId="0" applyFont="1" applyFill="1" applyBorder="1" applyAlignment="1">
      <alignment vertical="center"/>
    </xf>
    <xf numFmtId="0" fontId="41" fillId="21" borderId="3" xfId="0" applyFont="1" applyFill="1" applyBorder="1" applyAlignment="1">
      <alignment vertical="center"/>
    </xf>
    <xf numFmtId="0" fontId="41" fillId="21" borderId="11" xfId="0" applyFont="1" applyFill="1" applyBorder="1" applyAlignment="1">
      <alignment horizontal="left" vertical="center" wrapText="1"/>
    </xf>
    <xf numFmtId="0" fontId="41" fillId="21" borderId="12" xfId="0" applyFont="1" applyFill="1" applyBorder="1" applyAlignment="1">
      <alignment horizontal="left" vertical="center" wrapText="1"/>
    </xf>
    <xf numFmtId="0" fontId="41" fillId="21" borderId="9" xfId="0" applyFont="1" applyFill="1" applyBorder="1" applyAlignment="1">
      <alignment horizontal="center" vertical="center"/>
    </xf>
    <xf numFmtId="179" fontId="43" fillId="21" borderId="9" xfId="0" applyNumberFormat="1" applyFont="1" applyFill="1" applyBorder="1" applyAlignment="1">
      <alignment horizontal="center" vertical="center"/>
    </xf>
    <xf numFmtId="176" fontId="41" fillId="21" borderId="9" xfId="1" applyNumberFormat="1" applyFont="1" applyFill="1" applyBorder="1" applyAlignment="1">
      <alignment horizontal="center" vertical="center"/>
    </xf>
    <xf numFmtId="0" fontId="41" fillId="21" borderId="5" xfId="0" applyFont="1" applyFill="1" applyBorder="1" applyAlignment="1">
      <alignment vertical="center"/>
    </xf>
    <xf numFmtId="0" fontId="41" fillId="21" borderId="0" xfId="0" applyFont="1" applyFill="1" applyAlignment="1">
      <alignment vertical="center"/>
    </xf>
    <xf numFmtId="0" fontId="41" fillId="21" borderId="9" xfId="0" applyFont="1" applyFill="1" applyBorder="1" applyAlignment="1">
      <alignment horizontal="center" vertical="center" shrinkToFit="1"/>
    </xf>
    <xf numFmtId="176" fontId="41" fillId="21" borderId="13" xfId="1" applyNumberFormat="1" applyFont="1" applyFill="1" applyBorder="1" applyAlignment="1">
      <alignment horizontal="center" vertical="center"/>
    </xf>
    <xf numFmtId="0" fontId="41" fillId="21" borderId="7" xfId="0" applyFont="1" applyFill="1" applyBorder="1" applyAlignment="1">
      <alignment vertical="center"/>
    </xf>
    <xf numFmtId="0" fontId="41" fillId="21" borderId="1" xfId="0" applyFont="1" applyFill="1" applyBorder="1" applyAlignment="1">
      <alignment vertical="center"/>
    </xf>
    <xf numFmtId="176" fontId="41" fillId="21" borderId="15" xfId="1" applyNumberFormat="1" applyFont="1" applyFill="1" applyBorder="1" applyAlignment="1">
      <alignment horizontal="center" vertical="center"/>
    </xf>
    <xf numFmtId="0" fontId="44" fillId="0" borderId="0" xfId="0" applyFont="1" applyAlignment="1">
      <alignment vertical="top"/>
    </xf>
    <xf numFmtId="0" fontId="41" fillId="0" borderId="13" xfId="0" applyFont="1" applyBorder="1" applyAlignment="1">
      <alignment vertical="center"/>
    </xf>
    <xf numFmtId="0" fontId="45" fillId="16" borderId="9" xfId="0" applyFont="1" applyFill="1" applyBorder="1" applyAlignment="1">
      <alignment horizontal="center"/>
    </xf>
    <xf numFmtId="0" fontId="43" fillId="0" borderId="15" xfId="0" applyFont="1" applyBorder="1" applyAlignment="1">
      <alignment vertical="center"/>
    </xf>
    <xf numFmtId="0" fontId="44" fillId="0" borderId="9" xfId="0" applyFont="1" applyBorder="1" applyAlignment="1">
      <alignment horizontal="center" vertical="center"/>
    </xf>
    <xf numFmtId="177" fontId="41" fillId="0" borderId="9" xfId="0" applyNumberFormat="1" applyFont="1" applyBorder="1"/>
    <xf numFmtId="178" fontId="41" fillId="0" borderId="9" xfId="0" applyNumberFormat="1" applyFont="1" applyBorder="1"/>
    <xf numFmtId="0" fontId="43" fillId="0" borderId="7" xfId="0" applyFont="1" applyBorder="1" applyAlignment="1">
      <alignment horizontal="center" vertical="center"/>
    </xf>
    <xf numFmtId="0" fontId="43" fillId="0" borderId="10" xfId="0" applyFont="1" applyBorder="1" applyAlignment="1">
      <alignment horizontal="center" vertical="center"/>
    </xf>
    <xf numFmtId="176" fontId="41" fillId="0" borderId="0" xfId="1" applyNumberFormat="1" applyFont="1" applyAlignment="1"/>
    <xf numFmtId="0" fontId="45" fillId="7" borderId="9" xfId="0" applyFont="1" applyFill="1" applyBorder="1" applyAlignment="1">
      <alignment horizontal="center"/>
    </xf>
    <xf numFmtId="176" fontId="43" fillId="7" borderId="9" xfId="1" applyNumberFormat="1" applyFont="1" applyFill="1" applyBorder="1" applyAlignment="1">
      <alignment horizontal="center" vertical="center"/>
    </xf>
    <xf numFmtId="0" fontId="43" fillId="7" borderId="9" xfId="0" applyFont="1" applyFill="1" applyBorder="1" applyAlignment="1">
      <alignment horizontal="center" vertical="center"/>
    </xf>
    <xf numFmtId="0" fontId="43" fillId="0" borderId="9" xfId="0" applyFont="1" applyBorder="1" applyAlignment="1">
      <alignment horizontal="center" vertical="center"/>
    </xf>
    <xf numFmtId="0" fontId="42" fillId="0" borderId="0" xfId="0" applyFont="1"/>
    <xf numFmtId="0" fontId="41" fillId="16" borderId="4" xfId="0" applyFont="1" applyFill="1" applyBorder="1" applyAlignment="1">
      <alignment horizontal="left" vertical="center" wrapText="1"/>
    </xf>
    <xf numFmtId="0" fontId="45" fillId="21" borderId="9" xfId="0" applyFont="1" applyFill="1" applyBorder="1" applyAlignment="1">
      <alignment horizontal="center"/>
    </xf>
    <xf numFmtId="176" fontId="43" fillId="21" borderId="9" xfId="1" applyNumberFormat="1" applyFont="1" applyFill="1" applyBorder="1" applyAlignment="1">
      <alignment horizontal="center" vertical="center"/>
    </xf>
    <xf numFmtId="0" fontId="43" fillId="21" borderId="9" xfId="0" applyFont="1" applyFill="1" applyBorder="1" applyAlignment="1">
      <alignment horizontal="center" vertical="center"/>
    </xf>
    <xf numFmtId="0" fontId="41" fillId="21" borderId="5" xfId="0" applyFont="1" applyFill="1" applyBorder="1"/>
    <xf numFmtId="176" fontId="41" fillId="21" borderId="14" xfId="1" applyNumberFormat="1" applyFont="1" applyFill="1" applyBorder="1" applyAlignment="1">
      <alignment horizontal="center" vertical="center"/>
    </xf>
    <xf numFmtId="0" fontId="41" fillId="21" borderId="7" xfId="0" applyFont="1" applyFill="1" applyBorder="1"/>
    <xf numFmtId="0" fontId="41" fillId="7" borderId="4" xfId="0" applyFont="1" applyFill="1" applyBorder="1" applyAlignment="1">
      <alignment horizontal="left" vertical="center" wrapText="1"/>
    </xf>
    <xf numFmtId="0" fontId="15" fillId="0" borderId="0" xfId="0" applyFont="1" applyAlignment="1">
      <alignment vertical="center"/>
    </xf>
    <xf numFmtId="0" fontId="41" fillId="21" borderId="4" xfId="0" applyFont="1" applyFill="1" applyBorder="1" applyAlignment="1">
      <alignment horizontal="left" vertical="center" wrapText="1"/>
    </xf>
    <xf numFmtId="183" fontId="41" fillId="16" borderId="14" xfId="1" applyNumberFormat="1" applyFont="1" applyFill="1" applyBorder="1" applyAlignment="1">
      <alignment horizontal="center" vertical="center"/>
    </xf>
    <xf numFmtId="183" fontId="41" fillId="21" borderId="14" xfId="1" applyNumberFormat="1" applyFont="1" applyFill="1" applyBorder="1" applyAlignment="1">
      <alignment horizontal="center" vertical="center"/>
    </xf>
    <xf numFmtId="183" fontId="41" fillId="21" borderId="15" xfId="1" applyNumberFormat="1" applyFont="1" applyFill="1" applyBorder="1" applyAlignment="1">
      <alignment horizontal="center" vertical="center"/>
    </xf>
    <xf numFmtId="183" fontId="41" fillId="7" borderId="14" xfId="1" applyNumberFormat="1" applyFont="1" applyFill="1" applyBorder="1" applyAlignment="1">
      <alignment horizontal="center" vertical="center"/>
    </xf>
    <xf numFmtId="183" fontId="41" fillId="16" borderId="15" xfId="1" applyNumberFormat="1" applyFont="1" applyFill="1" applyBorder="1" applyAlignment="1">
      <alignment horizontal="center" vertical="center"/>
    </xf>
    <xf numFmtId="176" fontId="0" fillId="0" borderId="13" xfId="1" applyNumberFormat="1" applyFont="1" applyBorder="1" applyAlignment="1"/>
    <xf numFmtId="176" fontId="0" fillId="0" borderId="4" xfId="1" applyNumberFormat="1" applyFont="1" applyBorder="1" applyAlignment="1"/>
    <xf numFmtId="176" fontId="0" fillId="0" borderId="14" xfId="1" applyNumberFormat="1" applyFont="1" applyBorder="1" applyAlignment="1"/>
    <xf numFmtId="0" fontId="0" fillId="16" borderId="2" xfId="0" applyFill="1" applyBorder="1" applyAlignment="1">
      <alignment horizontal="center" vertical="center"/>
    </xf>
    <xf numFmtId="0" fontId="0" fillId="16" borderId="3" xfId="0" applyFill="1" applyBorder="1" applyAlignment="1">
      <alignment horizontal="center" vertical="center" wrapText="1"/>
    </xf>
    <xf numFmtId="0" fontId="0" fillId="16" borderId="3" xfId="0" applyFill="1" applyBorder="1" applyAlignment="1">
      <alignment horizontal="center" vertical="center"/>
    </xf>
    <xf numFmtId="176" fontId="0" fillId="16" borderId="13" xfId="0" applyNumberFormat="1" applyFill="1" applyBorder="1" applyAlignment="1">
      <alignment horizontal="center"/>
    </xf>
    <xf numFmtId="0" fontId="0" fillId="16" borderId="5" xfId="0" applyFill="1" applyBorder="1" applyAlignment="1">
      <alignment horizontal="center" vertical="center"/>
    </xf>
    <xf numFmtId="0" fontId="0" fillId="16" borderId="0" xfId="0" applyFill="1" applyAlignment="1">
      <alignment horizontal="center" vertical="center" wrapText="1"/>
    </xf>
    <xf numFmtId="0" fontId="0" fillId="16" borderId="0" xfId="0" applyFill="1" applyAlignment="1">
      <alignment horizontal="center" vertical="center"/>
    </xf>
    <xf numFmtId="176" fontId="0" fillId="16" borderId="14" xfId="0" applyNumberFormat="1" applyFill="1" applyBorder="1" applyAlignment="1">
      <alignment horizontal="center"/>
    </xf>
    <xf numFmtId="0" fontId="0" fillId="16" borderId="7" xfId="0" applyFill="1" applyBorder="1" applyAlignment="1">
      <alignment horizontal="center" vertical="center"/>
    </xf>
    <xf numFmtId="0" fontId="0" fillId="16" borderId="1" xfId="0" applyFill="1" applyBorder="1" applyAlignment="1">
      <alignment horizontal="center" vertical="center"/>
    </xf>
    <xf numFmtId="176" fontId="0" fillId="16" borderId="15" xfId="0" applyNumberFormat="1" applyFill="1" applyBorder="1" applyAlignment="1">
      <alignment horizontal="center"/>
    </xf>
    <xf numFmtId="184" fontId="43" fillId="7" borderId="9" xfId="2" applyNumberFormat="1" applyFont="1" applyFill="1" applyBorder="1" applyAlignment="1">
      <alignment horizontal="right" vertical="center"/>
    </xf>
    <xf numFmtId="0" fontId="41" fillId="7" borderId="9" xfId="0" applyFont="1" applyFill="1" applyBorder="1" applyAlignment="1">
      <alignment horizontal="right" vertical="center"/>
    </xf>
    <xf numFmtId="0" fontId="41" fillId="21" borderId="9" xfId="0" applyFont="1" applyFill="1" applyBorder="1" applyAlignment="1">
      <alignment horizontal="right" vertical="center"/>
    </xf>
    <xf numFmtId="184" fontId="43" fillId="21" borderId="9" xfId="2" applyNumberFormat="1" applyFont="1" applyFill="1" applyBorder="1" applyAlignment="1">
      <alignment horizontal="right" vertical="center"/>
    </xf>
    <xf numFmtId="0" fontId="37" fillId="0" borderId="0" xfId="0" applyFont="1" applyAlignment="1">
      <alignment vertical="center"/>
    </xf>
    <xf numFmtId="0" fontId="3" fillId="9" borderId="0" xfId="0" applyFont="1" applyFill="1" applyAlignment="1">
      <alignment vertical="center"/>
    </xf>
    <xf numFmtId="0" fontId="0" fillId="9" borderId="0" xfId="0" applyFill="1" applyAlignment="1">
      <alignment vertical="center"/>
    </xf>
    <xf numFmtId="0" fontId="46" fillId="0" borderId="0" xfId="0" applyFont="1" applyAlignment="1">
      <alignment vertical="center"/>
    </xf>
    <xf numFmtId="0" fontId="41" fillId="16" borderId="9" xfId="0" applyFont="1" applyFill="1" applyBorder="1" applyAlignment="1">
      <alignment vertical="center" shrinkToFit="1"/>
    </xf>
    <xf numFmtId="0" fontId="41" fillId="7" borderId="9" xfId="0" applyFont="1" applyFill="1" applyBorder="1" applyAlignment="1">
      <alignment vertical="center" shrinkToFit="1"/>
    </xf>
    <xf numFmtId="0" fontId="41" fillId="21" borderId="9" xfId="0" applyFont="1" applyFill="1" applyBorder="1" applyAlignment="1">
      <alignment vertical="center" shrinkToFit="1"/>
    </xf>
    <xf numFmtId="0" fontId="21" fillId="0" borderId="5" xfId="0" applyFont="1" applyBorder="1" applyAlignment="1">
      <alignment horizontal="left" vertical="top" wrapText="1"/>
    </xf>
    <xf numFmtId="0" fontId="21" fillId="0" borderId="0" xfId="0" applyFont="1" applyAlignment="1">
      <alignment horizontal="left" vertical="top" wrapText="1"/>
    </xf>
    <xf numFmtId="181" fontId="3" fillId="5" borderId="10" xfId="0" applyNumberFormat="1" applyFont="1" applyFill="1" applyBorder="1" applyAlignment="1">
      <alignment horizontal="center" vertical="center"/>
    </xf>
    <xf numFmtId="181" fontId="3" fillId="5" borderId="11" xfId="0" applyNumberFormat="1" applyFont="1" applyFill="1" applyBorder="1" applyAlignment="1">
      <alignment horizontal="center" vertical="center"/>
    </xf>
    <xf numFmtId="0" fontId="9" fillId="0" borderId="2" xfId="0" applyFont="1" applyBorder="1" applyAlignment="1">
      <alignment horizontal="center" vertical="center"/>
    </xf>
    <xf numFmtId="0" fontId="9" fillId="0" borderId="3" xfId="0" applyFont="1" applyBorder="1" applyAlignment="1">
      <alignment horizontal="center" vertical="center"/>
    </xf>
    <xf numFmtId="0" fontId="9" fillId="0" borderId="4" xfId="0" applyFont="1" applyBorder="1" applyAlignment="1">
      <alignment horizontal="center" vertical="center"/>
    </xf>
    <xf numFmtId="0" fontId="9" fillId="0" borderId="5" xfId="0" applyFont="1" applyBorder="1" applyAlignment="1">
      <alignment horizontal="center" vertical="center"/>
    </xf>
    <xf numFmtId="0" fontId="9" fillId="0" borderId="0" xfId="0" applyFont="1" applyAlignment="1">
      <alignment horizontal="center" vertical="center"/>
    </xf>
    <xf numFmtId="0" fontId="9" fillId="0" borderId="6" xfId="0" applyFont="1" applyBorder="1" applyAlignment="1">
      <alignment horizontal="center" vertical="center"/>
    </xf>
    <xf numFmtId="0" fontId="9" fillId="0" borderId="7" xfId="0" applyFont="1" applyBorder="1" applyAlignment="1">
      <alignment horizontal="center" vertical="center"/>
    </xf>
    <xf numFmtId="0" fontId="9" fillId="0" borderId="1" xfId="0" applyFont="1" applyBorder="1" applyAlignment="1">
      <alignment horizontal="center" vertical="center"/>
    </xf>
    <xf numFmtId="0" fontId="9" fillId="0" borderId="8" xfId="0" applyFont="1" applyBorder="1" applyAlignment="1">
      <alignment horizontal="center" vertical="center"/>
    </xf>
    <xf numFmtId="0" fontId="7" fillId="0" borderId="2" xfId="0" applyFont="1" applyBorder="1" applyAlignment="1" applyProtection="1">
      <alignment horizontal="center" vertical="center"/>
      <protection locked="0"/>
    </xf>
    <xf numFmtId="0" fontId="7" fillId="0" borderId="3" xfId="0" applyFont="1" applyBorder="1" applyAlignment="1" applyProtection="1">
      <alignment horizontal="center" vertical="center"/>
      <protection locked="0"/>
    </xf>
    <xf numFmtId="0" fontId="7" fillId="0" borderId="4" xfId="0" applyFont="1" applyBorder="1" applyAlignment="1" applyProtection="1">
      <alignment horizontal="center" vertical="center"/>
      <protection locked="0"/>
    </xf>
    <xf numFmtId="0" fontId="7" fillId="0" borderId="5" xfId="0" applyFont="1" applyBorder="1" applyAlignment="1" applyProtection="1">
      <alignment horizontal="center" vertical="center"/>
      <protection locked="0"/>
    </xf>
    <xf numFmtId="0" fontId="7" fillId="0" borderId="0" xfId="0" applyFont="1" applyAlignment="1" applyProtection="1">
      <alignment horizontal="center" vertical="center"/>
      <protection locked="0"/>
    </xf>
    <xf numFmtId="0" fontId="7" fillId="0" borderId="6" xfId="0" applyFont="1" applyBorder="1" applyAlignment="1" applyProtection="1">
      <alignment horizontal="center" vertical="center"/>
      <protection locked="0"/>
    </xf>
    <xf numFmtId="0" fontId="7" fillId="0" borderId="7" xfId="0" applyFont="1" applyBorder="1" applyAlignment="1" applyProtection="1">
      <alignment horizontal="center" vertical="center"/>
      <protection locked="0"/>
    </xf>
    <xf numFmtId="0" fontId="7" fillId="0" borderId="1" xfId="0" applyFont="1" applyBorder="1" applyAlignment="1" applyProtection="1">
      <alignment horizontal="center" vertical="center"/>
      <protection locked="0"/>
    </xf>
    <xf numFmtId="0" fontId="7" fillId="0" borderId="8" xfId="0" applyFont="1" applyBorder="1" applyAlignment="1" applyProtection="1">
      <alignment horizontal="center" vertical="center"/>
      <protection locked="0"/>
    </xf>
    <xf numFmtId="0" fontId="9" fillId="5" borderId="3" xfId="0" applyFont="1" applyFill="1" applyBorder="1" applyAlignment="1" applyProtection="1">
      <alignment horizontal="center" vertical="center"/>
      <protection locked="0"/>
    </xf>
    <xf numFmtId="0" fontId="9" fillId="5" borderId="0" xfId="0" applyFont="1" applyFill="1" applyAlignment="1" applyProtection="1">
      <alignment horizontal="center" vertical="center"/>
      <protection locked="0"/>
    </xf>
    <xf numFmtId="0" fontId="9" fillId="5" borderId="1" xfId="0" applyFont="1" applyFill="1" applyBorder="1" applyAlignment="1" applyProtection="1">
      <alignment horizontal="center" vertical="center"/>
      <protection locked="0"/>
    </xf>
    <xf numFmtId="0" fontId="9" fillId="0" borderId="2" xfId="0" applyFont="1" applyBorder="1" applyAlignment="1">
      <alignment horizontal="left" vertical="top" wrapText="1"/>
    </xf>
    <xf numFmtId="0" fontId="9" fillId="0" borderId="3" xfId="0" applyFont="1" applyBorder="1" applyAlignment="1">
      <alignment horizontal="left" vertical="top" wrapText="1"/>
    </xf>
    <xf numFmtId="0" fontId="9" fillId="0" borderId="4" xfId="0" applyFont="1" applyBorder="1" applyAlignment="1">
      <alignment horizontal="left" vertical="top" wrapText="1"/>
    </xf>
    <xf numFmtId="0" fontId="9" fillId="0" borderId="5" xfId="0" applyFont="1" applyBorder="1" applyAlignment="1">
      <alignment horizontal="left" vertical="top" wrapText="1"/>
    </xf>
    <xf numFmtId="0" fontId="9" fillId="0" borderId="0" xfId="0" applyFont="1" applyAlignment="1">
      <alignment horizontal="left" vertical="top" wrapText="1"/>
    </xf>
    <xf numFmtId="0" fontId="9" fillId="0" borderId="6" xfId="0" applyFont="1" applyBorder="1" applyAlignment="1">
      <alignment horizontal="left" vertical="top" wrapText="1"/>
    </xf>
    <xf numFmtId="0" fontId="9" fillId="0" borderId="5" xfId="0" applyFont="1" applyBorder="1" applyAlignment="1">
      <alignment horizontal="center" vertical="center" wrapText="1"/>
    </xf>
    <xf numFmtId="0" fontId="9" fillId="0" borderId="0" xfId="0" applyFont="1" applyAlignment="1">
      <alignment horizontal="center" vertical="center" wrapText="1"/>
    </xf>
    <xf numFmtId="0" fontId="9" fillId="0" borderId="7" xfId="0" applyFont="1" applyBorder="1" applyAlignment="1">
      <alignment horizontal="center" vertical="center" wrapText="1"/>
    </xf>
    <xf numFmtId="0" fontId="9" fillId="0" borderId="1" xfId="0" applyFont="1" applyBorder="1" applyAlignment="1">
      <alignment horizontal="center" vertical="center" wrapText="1"/>
    </xf>
    <xf numFmtId="0" fontId="9" fillId="0" borderId="0" xfId="0" applyFont="1" applyAlignment="1">
      <alignment horizontal="left" vertical="center" wrapText="1"/>
    </xf>
    <xf numFmtId="0" fontId="9" fillId="0" borderId="1" xfId="0" applyFont="1" applyBorder="1" applyAlignment="1">
      <alignment horizontal="left" vertical="center" wrapText="1"/>
    </xf>
    <xf numFmtId="0" fontId="6" fillId="0" borderId="0" xfId="0" applyFont="1" applyAlignment="1">
      <alignment horizontal="center" vertical="center"/>
    </xf>
    <xf numFmtId="0" fontId="6" fillId="2" borderId="0" xfId="0" applyFont="1" applyFill="1" applyAlignment="1">
      <alignment horizontal="center" vertical="center"/>
    </xf>
    <xf numFmtId="0" fontId="7" fillId="3" borderId="2" xfId="0" applyFont="1" applyFill="1" applyBorder="1" applyAlignment="1">
      <alignment horizontal="left" vertical="center" wrapText="1"/>
    </xf>
    <xf numFmtId="0" fontId="7" fillId="3" borderId="3" xfId="0" applyFont="1" applyFill="1" applyBorder="1" applyAlignment="1">
      <alignment horizontal="left" vertical="center" wrapText="1"/>
    </xf>
    <xf numFmtId="0" fontId="7" fillId="3" borderId="4" xfId="0" applyFont="1" applyFill="1" applyBorder="1" applyAlignment="1">
      <alignment horizontal="left" vertical="center" wrapText="1"/>
    </xf>
    <xf numFmtId="0" fontId="7" fillId="3" borderId="5" xfId="0" applyFont="1" applyFill="1" applyBorder="1" applyAlignment="1">
      <alignment horizontal="left" vertical="center" wrapText="1"/>
    </xf>
    <xf numFmtId="0" fontId="7" fillId="3" borderId="0" xfId="0" applyFont="1" applyFill="1" applyAlignment="1">
      <alignment horizontal="left" vertical="center" wrapText="1"/>
    </xf>
    <xf numFmtId="0" fontId="7" fillId="3" borderId="6" xfId="0" applyFont="1" applyFill="1" applyBorder="1" applyAlignment="1">
      <alignment horizontal="left" vertical="center" wrapText="1"/>
    </xf>
    <xf numFmtId="0" fontId="7" fillId="3" borderId="7" xfId="0" applyFont="1" applyFill="1" applyBorder="1" applyAlignment="1">
      <alignment horizontal="left" vertical="center" wrapText="1"/>
    </xf>
    <xf numFmtId="0" fontId="7" fillId="3" borderId="1" xfId="0" applyFont="1" applyFill="1" applyBorder="1" applyAlignment="1">
      <alignment horizontal="left" vertical="center" wrapText="1"/>
    </xf>
    <xf numFmtId="0" fontId="7" fillId="3" borderId="8" xfId="0" applyFont="1" applyFill="1" applyBorder="1" applyAlignment="1">
      <alignment horizontal="left" vertical="center" wrapText="1"/>
    </xf>
    <xf numFmtId="0" fontId="7" fillId="0" borderId="0" xfId="0" applyFont="1" applyAlignment="1">
      <alignment horizontal="center" vertical="center"/>
    </xf>
    <xf numFmtId="0" fontId="9" fillId="0" borderId="6" xfId="0" applyFont="1" applyBorder="1" applyAlignment="1">
      <alignment horizontal="left" vertical="center" wrapText="1"/>
    </xf>
    <xf numFmtId="0" fontId="9" fillId="0" borderId="8" xfId="0" applyFont="1" applyBorder="1" applyAlignment="1">
      <alignment horizontal="left" vertical="center" wrapText="1"/>
    </xf>
    <xf numFmtId="0" fontId="9" fillId="0" borderId="2" xfId="0" applyFont="1" applyBorder="1" applyAlignment="1">
      <alignment horizontal="center" vertical="center" wrapText="1"/>
    </xf>
    <xf numFmtId="0" fontId="9" fillId="5" borderId="2" xfId="0" applyFont="1" applyFill="1" applyBorder="1" applyAlignment="1">
      <alignment horizontal="center" vertical="center"/>
    </xf>
    <xf numFmtId="0" fontId="9" fillId="5" borderId="3" xfId="0" applyFont="1" applyFill="1" applyBorder="1" applyAlignment="1">
      <alignment horizontal="center" vertical="center"/>
    </xf>
    <xf numFmtId="0" fontId="9" fillId="5" borderId="5" xfId="0" applyFont="1" applyFill="1" applyBorder="1" applyAlignment="1">
      <alignment horizontal="center" vertical="center"/>
    </xf>
    <xf numFmtId="0" fontId="9" fillId="5" borderId="0" xfId="0" applyFont="1" applyFill="1" applyAlignment="1">
      <alignment horizontal="center" vertical="center"/>
    </xf>
    <xf numFmtId="0" fontId="9" fillId="5" borderId="7" xfId="0" applyFont="1" applyFill="1" applyBorder="1" applyAlignment="1">
      <alignment horizontal="center" vertical="center"/>
    </xf>
    <xf numFmtId="0" fontId="9" fillId="5" borderId="1" xfId="0" applyFont="1" applyFill="1" applyBorder="1" applyAlignment="1">
      <alignment horizontal="center" vertical="center"/>
    </xf>
    <xf numFmtId="0" fontId="10" fillId="0" borderId="0" xfId="0" applyFont="1" applyAlignment="1">
      <alignment horizontal="left" vertical="top" wrapText="1"/>
    </xf>
    <xf numFmtId="0" fontId="30" fillId="6" borderId="2" xfId="0" applyFont="1" applyFill="1" applyBorder="1" applyAlignment="1">
      <alignment horizontal="center" vertical="center" wrapText="1"/>
    </xf>
    <xf numFmtId="0" fontId="30" fillId="6" borderId="3" xfId="0" applyFont="1" applyFill="1" applyBorder="1" applyAlignment="1">
      <alignment horizontal="center" vertical="center" wrapText="1"/>
    </xf>
    <xf numFmtId="0" fontId="30" fillId="6" borderId="7" xfId="0" applyFont="1" applyFill="1" applyBorder="1" applyAlignment="1">
      <alignment horizontal="center" vertical="center" wrapText="1"/>
    </xf>
    <xf numFmtId="0" fontId="30" fillId="6" borderId="1" xfId="0" applyFont="1" applyFill="1" applyBorder="1" applyAlignment="1">
      <alignment horizontal="center" vertical="center" wrapText="1"/>
    </xf>
    <xf numFmtId="0" fontId="7" fillId="4" borderId="2" xfId="0" applyFont="1" applyFill="1" applyBorder="1" applyAlignment="1">
      <alignment horizontal="center" vertical="center"/>
    </xf>
    <xf numFmtId="0" fontId="7" fillId="4" borderId="3" xfId="0" applyFont="1" applyFill="1" applyBorder="1" applyAlignment="1">
      <alignment horizontal="center" vertical="center"/>
    </xf>
    <xf numFmtId="0" fontId="7" fillId="4" borderId="5" xfId="0" applyFont="1" applyFill="1" applyBorder="1" applyAlignment="1">
      <alignment horizontal="center" vertical="center"/>
    </xf>
    <xf numFmtId="0" fontId="7" fillId="4" borderId="0" xfId="0" applyFont="1" applyFill="1" applyAlignment="1">
      <alignment horizontal="center" vertical="center"/>
    </xf>
    <xf numFmtId="0" fontId="7" fillId="4" borderId="7" xfId="0" applyFont="1" applyFill="1" applyBorder="1" applyAlignment="1">
      <alignment horizontal="center" vertical="center"/>
    </xf>
    <xf numFmtId="0" fontId="7" fillId="4" borderId="1" xfId="0" applyFont="1" applyFill="1" applyBorder="1" applyAlignment="1">
      <alignment horizontal="center" vertical="center"/>
    </xf>
    <xf numFmtId="0" fontId="3" fillId="7" borderId="10" xfId="0" applyFont="1" applyFill="1" applyBorder="1" applyAlignment="1">
      <alignment horizontal="center" vertical="center"/>
    </xf>
    <xf numFmtId="0" fontId="3" fillId="7" borderId="11" xfId="0" applyFont="1" applyFill="1" applyBorder="1" applyAlignment="1">
      <alignment horizontal="center" vertical="center"/>
    </xf>
    <xf numFmtId="0" fontId="3" fillId="7" borderId="12" xfId="0" applyFont="1" applyFill="1" applyBorder="1" applyAlignment="1">
      <alignment horizontal="center" vertical="center"/>
    </xf>
    <xf numFmtId="0" fontId="9" fillId="0" borderId="10" xfId="0" applyFont="1" applyBorder="1" applyAlignment="1">
      <alignment horizontal="left" vertical="top" wrapText="1"/>
    </xf>
    <xf numFmtId="0" fontId="9" fillId="0" borderId="11" xfId="0" applyFont="1" applyBorder="1" applyAlignment="1">
      <alignment horizontal="left" vertical="top" wrapText="1"/>
    </xf>
    <xf numFmtId="0" fontId="9" fillId="0" borderId="12" xfId="0" applyFont="1" applyBorder="1" applyAlignment="1">
      <alignment horizontal="left" vertical="top" wrapText="1"/>
    </xf>
    <xf numFmtId="0" fontId="3" fillId="5" borderId="10" xfId="0" applyFont="1" applyFill="1" applyBorder="1" applyAlignment="1">
      <alignment horizontal="center" vertical="center"/>
    </xf>
    <xf numFmtId="0" fontId="3" fillId="5" borderId="11" xfId="0" applyFont="1" applyFill="1" applyBorder="1" applyAlignment="1">
      <alignment horizontal="center" vertical="center"/>
    </xf>
    <xf numFmtId="0" fontId="32" fillId="0" borderId="0" xfId="0" applyFont="1" applyAlignment="1">
      <alignment horizontal="left" vertical="center" wrapText="1"/>
    </xf>
    <xf numFmtId="0" fontId="9" fillId="5" borderId="10" xfId="0" applyFont="1" applyFill="1" applyBorder="1" applyAlignment="1">
      <alignment horizontal="right" vertical="center"/>
    </xf>
    <xf numFmtId="0" fontId="9" fillId="5" borderId="11" xfId="0" applyFont="1" applyFill="1" applyBorder="1" applyAlignment="1">
      <alignment horizontal="right" vertical="center"/>
    </xf>
    <xf numFmtId="0" fontId="9" fillId="0" borderId="10" xfId="0" applyFont="1" applyBorder="1" applyAlignment="1">
      <alignment horizontal="center" vertical="center"/>
    </xf>
    <xf numFmtId="0" fontId="9" fillId="0" borderId="11" xfId="0" applyFont="1" applyBorder="1" applyAlignment="1">
      <alignment horizontal="center" vertical="center"/>
    </xf>
    <xf numFmtId="0" fontId="9" fillId="0" borderId="12" xfId="0" applyFont="1" applyBorder="1" applyAlignment="1">
      <alignment horizontal="center" vertical="center"/>
    </xf>
    <xf numFmtId="0" fontId="30" fillId="11" borderId="2" xfId="0" applyFont="1" applyFill="1" applyBorder="1" applyAlignment="1">
      <alignment horizontal="center" vertical="center" wrapText="1"/>
    </xf>
    <xf numFmtId="0" fontId="30" fillId="11" borderId="4" xfId="0" applyFont="1" applyFill="1" applyBorder="1" applyAlignment="1">
      <alignment horizontal="center" vertical="center" wrapText="1"/>
    </xf>
    <xf numFmtId="0" fontId="30" fillId="11" borderId="7" xfId="0" applyFont="1" applyFill="1" applyBorder="1" applyAlignment="1">
      <alignment horizontal="center" vertical="center" wrapText="1"/>
    </xf>
    <xf numFmtId="0" fontId="30" fillId="11" borderId="8" xfId="0" applyFont="1" applyFill="1" applyBorder="1" applyAlignment="1">
      <alignment horizontal="center" vertical="center" wrapText="1"/>
    </xf>
    <xf numFmtId="0" fontId="9" fillId="5" borderId="2" xfId="0" applyFont="1" applyFill="1" applyBorder="1" applyAlignment="1">
      <alignment horizontal="left" vertical="top" wrapText="1"/>
    </xf>
    <xf numFmtId="0" fontId="9" fillId="5" borderId="3" xfId="0" applyFont="1" applyFill="1" applyBorder="1" applyAlignment="1">
      <alignment horizontal="left" vertical="top" wrapText="1"/>
    </xf>
    <xf numFmtId="0" fontId="9" fillId="5" borderId="4" xfId="0" applyFont="1" applyFill="1" applyBorder="1" applyAlignment="1">
      <alignment horizontal="left" vertical="top" wrapText="1"/>
    </xf>
    <xf numFmtId="0" fontId="9" fillId="5" borderId="5" xfId="0" applyFont="1" applyFill="1" applyBorder="1" applyAlignment="1">
      <alignment horizontal="left" vertical="top" wrapText="1"/>
    </xf>
    <xf numFmtId="0" fontId="9" fillId="5" borderId="0" xfId="0" applyFont="1" applyFill="1" applyAlignment="1">
      <alignment horizontal="left" vertical="top" wrapText="1"/>
    </xf>
    <xf numFmtId="0" fontId="9" fillId="5" borderId="6" xfId="0" applyFont="1" applyFill="1" applyBorder="1" applyAlignment="1">
      <alignment horizontal="left" vertical="top" wrapText="1"/>
    </xf>
    <xf numFmtId="0" fontId="9" fillId="5" borderId="7" xfId="0" applyFont="1" applyFill="1" applyBorder="1" applyAlignment="1">
      <alignment horizontal="left" vertical="top" wrapText="1"/>
    </xf>
    <xf numFmtId="0" fontId="9" fillId="5" borderId="1" xfId="0" applyFont="1" applyFill="1" applyBorder="1" applyAlignment="1">
      <alignment horizontal="left" vertical="top" wrapText="1"/>
    </xf>
    <xf numFmtId="0" fontId="9" fillId="5" borderId="8" xfId="0" applyFont="1" applyFill="1" applyBorder="1" applyAlignment="1">
      <alignment horizontal="left" vertical="top" wrapText="1"/>
    </xf>
    <xf numFmtId="0" fontId="9" fillId="0" borderId="10" xfId="0" applyFont="1" applyBorder="1" applyAlignment="1">
      <alignment horizontal="left" vertical="center" wrapText="1"/>
    </xf>
    <xf numFmtId="0" fontId="9" fillId="0" borderId="11" xfId="0" applyFont="1" applyBorder="1" applyAlignment="1">
      <alignment horizontal="left" vertical="center" wrapText="1"/>
    </xf>
    <xf numFmtId="0" fontId="9" fillId="0" borderId="12" xfId="0" applyFont="1" applyBorder="1" applyAlignment="1">
      <alignment horizontal="left" vertical="center" wrapText="1"/>
    </xf>
    <xf numFmtId="0" fontId="9" fillId="0" borderId="10" xfId="0" applyFont="1" applyBorder="1" applyAlignment="1">
      <alignment horizontal="center" vertical="center" wrapText="1"/>
    </xf>
    <xf numFmtId="0" fontId="9" fillId="0" borderId="11" xfId="0" applyFont="1" applyBorder="1" applyAlignment="1">
      <alignment horizontal="center" vertical="center" wrapText="1"/>
    </xf>
    <xf numFmtId="0" fontId="9" fillId="0" borderId="12" xfId="0" applyFont="1" applyBorder="1" applyAlignment="1">
      <alignment horizontal="center" vertical="center" wrapText="1"/>
    </xf>
    <xf numFmtId="0" fontId="10" fillId="0" borderId="2" xfId="0" applyFont="1" applyBorder="1" applyAlignment="1">
      <alignment horizontal="left" vertical="center" wrapText="1"/>
    </xf>
    <xf numFmtId="0" fontId="10" fillId="0" borderId="3" xfId="0" applyFont="1" applyBorder="1" applyAlignment="1">
      <alignment horizontal="left" vertical="center" wrapText="1"/>
    </xf>
    <xf numFmtId="0" fontId="10" fillId="0" borderId="4" xfId="0" applyFont="1" applyBorder="1" applyAlignment="1">
      <alignment horizontal="left" vertical="center" wrapText="1"/>
    </xf>
    <xf numFmtId="0" fontId="10" fillId="0" borderId="7" xfId="0" applyFont="1" applyBorder="1" applyAlignment="1">
      <alignment horizontal="left" vertical="center" wrapText="1"/>
    </xf>
    <xf numFmtId="0" fontId="10" fillId="0" borderId="1" xfId="0" applyFont="1" applyBorder="1" applyAlignment="1">
      <alignment horizontal="left" vertical="center" wrapText="1"/>
    </xf>
    <xf numFmtId="0" fontId="10" fillId="0" borderId="8" xfId="0" applyFont="1" applyBorder="1" applyAlignment="1">
      <alignment horizontal="left" vertical="center" wrapText="1"/>
    </xf>
    <xf numFmtId="0" fontId="3" fillId="0" borderId="10" xfId="0" applyFont="1" applyBorder="1" applyAlignment="1">
      <alignment horizontal="center" vertical="center"/>
    </xf>
    <xf numFmtId="0" fontId="3" fillId="0" borderId="11" xfId="0" applyFont="1" applyBorder="1" applyAlignment="1">
      <alignment horizontal="center" vertical="center"/>
    </xf>
    <xf numFmtId="0" fontId="3" fillId="0" borderId="12" xfId="0" applyFont="1" applyBorder="1" applyAlignment="1">
      <alignment horizontal="center" vertical="center"/>
    </xf>
    <xf numFmtId="0" fontId="3" fillId="14" borderId="10" xfId="0" applyFont="1" applyFill="1" applyBorder="1" applyAlignment="1">
      <alignment horizontal="center" vertical="center"/>
    </xf>
    <xf numFmtId="0" fontId="3" fillId="14" borderId="11" xfId="0" applyFont="1" applyFill="1" applyBorder="1" applyAlignment="1">
      <alignment horizontal="center" vertical="center"/>
    </xf>
    <xf numFmtId="0" fontId="3" fillId="14" borderId="12" xfId="0" applyFont="1" applyFill="1" applyBorder="1" applyAlignment="1">
      <alignment horizontal="center" vertical="center"/>
    </xf>
    <xf numFmtId="0" fontId="3" fillId="8" borderId="10" xfId="0" applyFont="1" applyFill="1" applyBorder="1" applyAlignment="1">
      <alignment horizontal="center" vertical="center"/>
    </xf>
    <xf numFmtId="0" fontId="3" fillId="8" borderId="11" xfId="0" applyFont="1" applyFill="1" applyBorder="1" applyAlignment="1">
      <alignment horizontal="center" vertical="center"/>
    </xf>
    <xf numFmtId="0" fontId="3" fillId="8" borderId="12" xfId="0" applyFont="1" applyFill="1" applyBorder="1" applyAlignment="1">
      <alignment horizontal="center" vertical="center"/>
    </xf>
    <xf numFmtId="0" fontId="3" fillId="9" borderId="10" xfId="0" applyFont="1" applyFill="1" applyBorder="1" applyAlignment="1">
      <alignment horizontal="center" vertical="center"/>
    </xf>
    <xf numFmtId="0" fontId="3" fillId="9" borderId="11" xfId="0" applyFont="1" applyFill="1" applyBorder="1" applyAlignment="1">
      <alignment horizontal="center" vertical="center"/>
    </xf>
    <xf numFmtId="0" fontId="3" fillId="9" borderId="12" xfId="0" applyFont="1" applyFill="1" applyBorder="1" applyAlignment="1">
      <alignment horizontal="center" vertical="center"/>
    </xf>
    <xf numFmtId="0" fontId="3" fillId="10" borderId="2" xfId="0" applyFont="1" applyFill="1" applyBorder="1" applyAlignment="1">
      <alignment horizontal="center" vertical="center"/>
    </xf>
    <xf numFmtId="0" fontId="3" fillId="10" borderId="3" xfId="0" applyFont="1" applyFill="1" applyBorder="1" applyAlignment="1">
      <alignment horizontal="center" vertical="center"/>
    </xf>
    <xf numFmtId="0" fontId="3" fillId="10" borderId="4" xfId="0" applyFont="1" applyFill="1" applyBorder="1" applyAlignment="1">
      <alignment horizontal="center" vertical="center"/>
    </xf>
    <xf numFmtId="0" fontId="3" fillId="5" borderId="12" xfId="0" applyFont="1" applyFill="1" applyBorder="1" applyAlignment="1">
      <alignment horizontal="center" vertical="center"/>
    </xf>
    <xf numFmtId="0" fontId="10" fillId="0" borderId="5" xfId="0" applyFont="1" applyBorder="1" applyAlignment="1">
      <alignment horizontal="left" vertical="center" wrapText="1"/>
    </xf>
    <xf numFmtId="0" fontId="10" fillId="0" borderId="0" xfId="0" applyFont="1" applyAlignment="1">
      <alignment horizontal="left" vertical="center" wrapText="1"/>
    </xf>
    <xf numFmtId="0" fontId="41" fillId="21" borderId="10" xfId="0" applyFont="1" applyFill="1" applyBorder="1" applyAlignment="1">
      <alignment vertical="center" wrapText="1"/>
    </xf>
    <xf numFmtId="0" fontId="41" fillId="21" borderId="11" xfId="0" applyFont="1" applyFill="1" applyBorder="1" applyAlignment="1">
      <alignment vertical="center" wrapText="1"/>
    </xf>
    <xf numFmtId="0" fontId="41" fillId="21" borderId="12" xfId="0" applyFont="1" applyFill="1" applyBorder="1" applyAlignment="1">
      <alignment vertical="center" wrapText="1"/>
    </xf>
    <xf numFmtId="0" fontId="41" fillId="16" borderId="10" xfId="0" applyFont="1" applyFill="1" applyBorder="1" applyAlignment="1">
      <alignment vertical="center" wrapText="1"/>
    </xf>
    <xf numFmtId="0" fontId="41" fillId="16" borderId="11" xfId="0" applyFont="1" applyFill="1" applyBorder="1" applyAlignment="1">
      <alignment vertical="center" wrapText="1"/>
    </xf>
    <xf numFmtId="0" fontId="41" fillId="16" borderId="12" xfId="0" applyFont="1" applyFill="1" applyBorder="1" applyAlignment="1">
      <alignment vertical="center" wrapText="1"/>
    </xf>
    <xf numFmtId="0" fontId="43" fillId="16" borderId="11" xfId="0" applyFont="1" applyFill="1" applyBorder="1" applyAlignment="1">
      <alignment vertical="center" wrapText="1"/>
    </xf>
    <xf numFmtId="0" fontId="43" fillId="16" borderId="12" xfId="0" applyFont="1" applyFill="1" applyBorder="1" applyAlignment="1">
      <alignment vertical="center" wrapText="1"/>
    </xf>
    <xf numFmtId="0" fontId="41" fillId="7" borderId="10" xfId="0" applyFont="1" applyFill="1" applyBorder="1" applyAlignment="1">
      <alignment vertical="center" wrapText="1"/>
    </xf>
    <xf numFmtId="0" fontId="41" fillId="7" borderId="11" xfId="0" applyFont="1" applyFill="1" applyBorder="1" applyAlignment="1">
      <alignment vertical="center" wrapText="1"/>
    </xf>
    <xf numFmtId="0" fontId="41" fillId="7" borderId="12" xfId="0" applyFont="1" applyFill="1" applyBorder="1" applyAlignment="1">
      <alignment vertical="center" wrapText="1"/>
    </xf>
    <xf numFmtId="0" fontId="41" fillId="21" borderId="10" xfId="0" applyFont="1" applyFill="1" applyBorder="1" applyAlignment="1">
      <alignment horizontal="left" vertical="center" wrapText="1"/>
    </xf>
    <xf numFmtId="0" fontId="43" fillId="21" borderId="11" xfId="0" applyFont="1" applyFill="1" applyBorder="1" applyAlignment="1">
      <alignment horizontal="left" vertical="center" wrapText="1"/>
    </xf>
    <xf numFmtId="0" fontId="43" fillId="21" borderId="12" xfId="0" applyFont="1" applyFill="1" applyBorder="1" applyAlignment="1">
      <alignment horizontal="left" vertical="center" wrapText="1"/>
    </xf>
    <xf numFmtId="0" fontId="41" fillId="0" borderId="13" xfId="0" applyFont="1" applyBorder="1" applyAlignment="1">
      <alignment horizontal="center"/>
    </xf>
    <xf numFmtId="0" fontId="41" fillId="0" borderId="15" xfId="0" applyFont="1" applyBorder="1" applyAlignment="1">
      <alignment horizontal="center"/>
    </xf>
    <xf numFmtId="0" fontId="41" fillId="0" borderId="13" xfId="0" applyFont="1" applyBorder="1" applyAlignment="1">
      <alignment horizontal="center" vertical="center" wrapText="1"/>
    </xf>
    <xf numFmtId="0" fontId="41" fillId="0" borderId="15" xfId="0" applyFont="1" applyBorder="1" applyAlignment="1">
      <alignment horizontal="center" vertical="center" wrapText="1"/>
    </xf>
    <xf numFmtId="0" fontId="41" fillId="7" borderId="12" xfId="0" applyFont="1" applyFill="1" applyBorder="1" applyAlignment="1">
      <alignment horizontal="center" vertical="center" wrapText="1"/>
    </xf>
    <xf numFmtId="0" fontId="43" fillId="21" borderId="9" xfId="0" applyFont="1" applyFill="1" applyBorder="1" applyAlignment="1">
      <alignment horizontal="center" vertical="center" wrapText="1"/>
    </xf>
    <xf numFmtId="0" fontId="0" fillId="0" borderId="9" xfId="0" applyBorder="1" applyAlignment="1">
      <alignment horizontal="center" vertical="center"/>
    </xf>
    <xf numFmtId="0" fontId="44" fillId="0" borderId="2" xfId="0" applyFont="1" applyBorder="1" applyAlignment="1">
      <alignment horizontal="left" vertical="top" wrapText="1"/>
    </xf>
    <xf numFmtId="0" fontId="44" fillId="0" borderId="3" xfId="0" applyFont="1" applyBorder="1" applyAlignment="1">
      <alignment horizontal="left" vertical="top" wrapText="1"/>
    </xf>
    <xf numFmtId="0" fontId="44" fillId="0" borderId="4" xfId="0" applyFont="1" applyBorder="1" applyAlignment="1">
      <alignment horizontal="left" vertical="top" wrapText="1"/>
    </xf>
    <xf numFmtId="0" fontId="44" fillId="0" borderId="5" xfId="0" applyFont="1" applyBorder="1" applyAlignment="1">
      <alignment horizontal="left" vertical="top" wrapText="1"/>
    </xf>
    <xf numFmtId="0" fontId="44" fillId="0" borderId="0" xfId="0" applyFont="1" applyAlignment="1">
      <alignment horizontal="left" vertical="top" wrapText="1"/>
    </xf>
    <xf numFmtId="0" fontId="44" fillId="0" borderId="6" xfId="0" applyFont="1" applyBorder="1" applyAlignment="1">
      <alignment horizontal="left" vertical="top" wrapText="1"/>
    </xf>
    <xf numFmtId="0" fontId="44" fillId="0" borderId="7" xfId="0" applyFont="1" applyBorder="1" applyAlignment="1">
      <alignment horizontal="left" vertical="top" wrapText="1"/>
    </xf>
    <xf numFmtId="0" fontId="44" fillId="0" borderId="1" xfId="0" applyFont="1" applyBorder="1" applyAlignment="1">
      <alignment horizontal="left" vertical="top" wrapText="1"/>
    </xf>
    <xf numFmtId="0" fontId="44" fillId="0" borderId="8" xfId="0" applyFont="1" applyBorder="1" applyAlignment="1">
      <alignment horizontal="left" vertical="top" wrapText="1"/>
    </xf>
    <xf numFmtId="0" fontId="0" fillId="7" borderId="10" xfId="0" applyFill="1" applyBorder="1" applyAlignment="1">
      <alignment vertical="center" wrapText="1"/>
    </xf>
    <xf numFmtId="0" fontId="0" fillId="7" borderId="11" xfId="0" applyFill="1" applyBorder="1" applyAlignment="1">
      <alignment vertical="center" wrapText="1"/>
    </xf>
    <xf numFmtId="0" fontId="0" fillId="7" borderId="12" xfId="0" applyFill="1" applyBorder="1" applyAlignment="1">
      <alignment vertical="center" wrapText="1"/>
    </xf>
    <xf numFmtId="0" fontId="0" fillId="12" borderId="10" xfId="0" applyFill="1" applyBorder="1" applyAlignment="1">
      <alignment vertical="center" wrapText="1"/>
    </xf>
    <xf numFmtId="0" fontId="0" fillId="12" borderId="11" xfId="0" applyFill="1" applyBorder="1" applyAlignment="1">
      <alignment vertical="center" wrapText="1"/>
    </xf>
    <xf numFmtId="0" fontId="0" fillId="12" borderId="12" xfId="0" applyFill="1" applyBorder="1" applyAlignment="1">
      <alignment vertical="center" wrapText="1"/>
    </xf>
    <xf numFmtId="0" fontId="17" fillId="12" borderId="10" xfId="0" applyFont="1" applyFill="1" applyBorder="1" applyAlignment="1">
      <alignment vertical="center" wrapText="1"/>
    </xf>
    <xf numFmtId="0" fontId="18" fillId="12" borderId="11" xfId="0" applyFont="1" applyFill="1" applyBorder="1" applyAlignment="1">
      <alignment vertical="center" wrapText="1"/>
    </xf>
    <xf numFmtId="0" fontId="18" fillId="12" borderId="12" xfId="0" applyFont="1" applyFill="1" applyBorder="1" applyAlignment="1">
      <alignment vertical="center" wrapText="1"/>
    </xf>
    <xf numFmtId="0" fontId="17" fillId="12" borderId="10" xfId="0" applyFont="1" applyFill="1" applyBorder="1" applyAlignment="1">
      <alignment horizontal="left" vertical="center" wrapText="1"/>
    </xf>
    <xf numFmtId="0" fontId="18" fillId="12" borderId="11" xfId="0" applyFont="1" applyFill="1" applyBorder="1" applyAlignment="1">
      <alignment horizontal="left" vertical="center" wrapText="1"/>
    </xf>
    <xf numFmtId="0" fontId="18" fillId="12" borderId="12" xfId="0" applyFont="1" applyFill="1" applyBorder="1" applyAlignment="1">
      <alignment horizontal="left" vertical="center" wrapText="1"/>
    </xf>
    <xf numFmtId="0" fontId="0" fillId="7" borderId="13" xfId="0" applyFill="1" applyBorder="1" applyAlignment="1">
      <alignment horizontal="center"/>
    </xf>
    <xf numFmtId="0" fontId="0" fillId="7" borderId="15" xfId="0" applyFill="1" applyBorder="1" applyAlignment="1">
      <alignment horizontal="center"/>
    </xf>
    <xf numFmtId="0" fontId="0" fillId="7" borderId="13" xfId="0" applyFill="1" applyBorder="1" applyAlignment="1">
      <alignment horizontal="center" vertical="center" wrapText="1"/>
    </xf>
    <xf numFmtId="0" fontId="0" fillId="7" borderId="15" xfId="0" applyFill="1" applyBorder="1" applyAlignment="1">
      <alignment horizontal="center" vertical="center" wrapText="1"/>
    </xf>
    <xf numFmtId="0" fontId="17" fillId="0" borderId="12" xfId="0" applyFont="1" applyBorder="1" applyAlignment="1">
      <alignment horizontal="center" vertical="center" wrapText="1"/>
    </xf>
    <xf numFmtId="0" fontId="18" fillId="0" borderId="9" xfId="0" applyFont="1" applyBorder="1" applyAlignment="1">
      <alignment horizontal="center" vertical="center" wrapText="1"/>
    </xf>
    <xf numFmtId="0" fontId="27" fillId="0" borderId="2" xfId="0" applyFont="1" applyBorder="1" applyAlignment="1">
      <alignment horizontal="left" vertical="top" wrapText="1"/>
    </xf>
    <xf numFmtId="0" fontId="27" fillId="0" borderId="3" xfId="0" applyFont="1" applyBorder="1" applyAlignment="1">
      <alignment horizontal="left" vertical="top" wrapText="1"/>
    </xf>
    <xf numFmtId="0" fontId="27" fillId="0" borderId="4" xfId="0" applyFont="1" applyBorder="1" applyAlignment="1">
      <alignment horizontal="left" vertical="top" wrapText="1"/>
    </xf>
    <xf numFmtId="0" fontId="27" fillId="0" borderId="5" xfId="0" applyFont="1" applyBorder="1" applyAlignment="1">
      <alignment horizontal="left" vertical="top" wrapText="1"/>
    </xf>
    <xf numFmtId="0" fontId="27" fillId="0" borderId="0" xfId="0" applyFont="1" applyAlignment="1">
      <alignment horizontal="left" vertical="top" wrapText="1"/>
    </xf>
    <xf numFmtId="0" fontId="27" fillId="0" borderId="6" xfId="0" applyFont="1" applyBorder="1" applyAlignment="1">
      <alignment horizontal="left" vertical="top" wrapText="1"/>
    </xf>
    <xf numFmtId="0" fontId="27" fillId="0" borderId="7" xfId="0" applyFont="1" applyBorder="1" applyAlignment="1">
      <alignment horizontal="left" vertical="top" wrapText="1"/>
    </xf>
    <xf numFmtId="0" fontId="27" fillId="0" borderId="1" xfId="0" applyFont="1" applyBorder="1" applyAlignment="1">
      <alignment horizontal="left" vertical="top" wrapText="1"/>
    </xf>
    <xf numFmtId="0" fontId="27" fillId="0" borderId="8" xfId="0" applyFont="1" applyBorder="1" applyAlignment="1">
      <alignment horizontal="left" vertical="top" wrapText="1"/>
    </xf>
    <xf numFmtId="0" fontId="28" fillId="0" borderId="2" xfId="0" applyFont="1" applyBorder="1" applyAlignment="1">
      <alignment horizontal="left" vertical="top" wrapText="1"/>
    </xf>
    <xf numFmtId="0" fontId="28" fillId="0" borderId="3" xfId="0" applyFont="1" applyBorder="1" applyAlignment="1">
      <alignment horizontal="left" vertical="top" wrapText="1"/>
    </xf>
    <xf numFmtId="0" fontId="28" fillId="0" borderId="4" xfId="0" applyFont="1" applyBorder="1" applyAlignment="1">
      <alignment horizontal="left" vertical="top" wrapText="1"/>
    </xf>
    <xf numFmtId="0" fontId="28" fillId="0" borderId="5" xfId="0" applyFont="1" applyBorder="1" applyAlignment="1">
      <alignment horizontal="left" vertical="top" wrapText="1"/>
    </xf>
    <xf numFmtId="0" fontId="28" fillId="0" borderId="0" xfId="0" applyFont="1" applyAlignment="1">
      <alignment horizontal="left" vertical="top" wrapText="1"/>
    </xf>
    <xf numFmtId="0" fontId="28" fillId="0" borderId="6" xfId="0" applyFont="1" applyBorder="1" applyAlignment="1">
      <alignment horizontal="left" vertical="top" wrapText="1"/>
    </xf>
    <xf numFmtId="0" fontId="28" fillId="0" borderId="7" xfId="0" applyFont="1" applyBorder="1" applyAlignment="1">
      <alignment horizontal="left" vertical="top" wrapText="1"/>
    </xf>
    <xf numFmtId="0" fontId="28" fillId="0" borderId="1" xfId="0" applyFont="1" applyBorder="1" applyAlignment="1">
      <alignment horizontal="left" vertical="top" wrapText="1"/>
    </xf>
    <xf numFmtId="0" fontId="28" fillId="0" borderId="8" xfId="0" applyFont="1" applyBorder="1" applyAlignment="1">
      <alignment horizontal="left" vertical="top" wrapText="1"/>
    </xf>
    <xf numFmtId="0" fontId="3" fillId="3" borderId="33" xfId="0" applyFont="1" applyFill="1" applyBorder="1" applyAlignment="1">
      <alignment horizontal="left" vertical="center" shrinkToFit="1"/>
    </xf>
    <xf numFmtId="0" fontId="3" fillId="3" borderId="34" xfId="0" applyFont="1" applyFill="1" applyBorder="1" applyAlignment="1">
      <alignment horizontal="left" vertical="center" shrinkToFit="1"/>
    </xf>
    <xf numFmtId="0" fontId="3" fillId="3" borderId="35" xfId="0" applyFont="1" applyFill="1" applyBorder="1" applyAlignment="1">
      <alignment horizontal="left" vertical="center" shrinkToFit="1"/>
    </xf>
    <xf numFmtId="0" fontId="21" fillId="4" borderId="13" xfId="3" applyFont="1" applyFill="1" applyBorder="1" applyAlignment="1">
      <alignment horizontal="center" vertical="center" wrapText="1"/>
    </xf>
    <xf numFmtId="0" fontId="21" fillId="4" borderId="15" xfId="3" applyFont="1" applyFill="1" applyBorder="1" applyAlignment="1">
      <alignment horizontal="center" vertical="center" wrapText="1"/>
    </xf>
    <xf numFmtId="0" fontId="21" fillId="4" borderId="13" xfId="3" applyFont="1" applyFill="1" applyBorder="1" applyAlignment="1">
      <alignment horizontal="left" vertical="center" wrapText="1"/>
    </xf>
    <xf numFmtId="0" fontId="21" fillId="4" borderId="15" xfId="3" applyFont="1" applyFill="1" applyBorder="1" applyAlignment="1">
      <alignment horizontal="left" vertical="center" wrapText="1"/>
    </xf>
  </cellXfs>
  <cellStyles count="7">
    <cellStyle name="パーセント" xfId="2" builtinId="5"/>
    <cellStyle name="桁区切り" xfId="1" builtinId="6"/>
    <cellStyle name="標準" xfId="0" builtinId="0"/>
    <cellStyle name="標準 11" xfId="5" xr:uid="{00000000-0005-0000-0000-000003000000}"/>
    <cellStyle name="標準 2 3" xfId="4" xr:uid="{00000000-0005-0000-0000-000004000000}"/>
    <cellStyle name="標準 3 3" xfId="3" xr:uid="{00000000-0005-0000-0000-000005000000}"/>
    <cellStyle name="標準 3 3 2" xfId="6" xr:uid="{F61790AE-8884-403B-B826-F931D6C30F72}"/>
  </cellStyles>
  <dxfs count="15">
    <dxf>
      <font>
        <color rgb="FF9C6500"/>
      </font>
      <fill>
        <patternFill>
          <bgColor rgb="FFFFEB9C"/>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ill>
        <patternFill>
          <bgColor rgb="FFFFFF99"/>
        </patternFill>
      </fill>
    </dxf>
    <dxf>
      <fill>
        <patternFill>
          <bgColor rgb="FFFFFF99"/>
        </patternFill>
      </fill>
    </dxf>
    <dxf>
      <fill>
        <patternFill>
          <bgColor rgb="FFFFFF99"/>
        </patternFill>
      </fill>
    </dxf>
  </dxfs>
  <tableStyles count="0" defaultTableStyle="TableStyleMedium2" defaultPivotStyle="PivotStyleMedium9"/>
  <colors>
    <mruColors>
      <color rgb="FFFF9999"/>
      <color rgb="FFFFFFCC"/>
      <color rgb="FFFFFF99"/>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charts/_rels/chart1.xml.rels><?xml version="1.0" encoding="UTF-8" standalone="yes"?>
<Relationships xmlns="http://schemas.openxmlformats.org/package/2006/relationships"><Relationship Id="rId3" Type="http://schemas.openxmlformats.org/officeDocument/2006/relationships/chartUserShapes" Target="../drawings/drawing3.xml"/><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3" Type="http://schemas.openxmlformats.org/officeDocument/2006/relationships/chartUserShapes" Target="../drawings/drawing5.xml"/><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3" Type="http://schemas.openxmlformats.org/officeDocument/2006/relationships/chartUserShapes" Target="../drawings/drawing7.xml"/><Relationship Id="rId2" Type="http://schemas.microsoft.com/office/2011/relationships/chartColorStyle" Target="colors3.xml"/><Relationship Id="rId1" Type="http://schemas.microsoft.com/office/2011/relationships/chartStyle" Target="style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sng" strike="noStrike" kern="1200" spc="0" baseline="0">
                <a:solidFill>
                  <a:sysClr val="windowText" lastClr="000000"/>
                </a:solidFill>
                <a:latin typeface="HG丸ｺﾞｼｯｸM-PRO" panose="020F0600000000000000" pitchFamily="50" charset="-128"/>
                <a:ea typeface="HG丸ｺﾞｼｯｸM-PRO" panose="020F0600000000000000" pitchFamily="50" charset="-128"/>
                <a:cs typeface="+mn-cs"/>
              </a:defRPr>
            </a:pPr>
            <a:r>
              <a:rPr lang="ja-JP" altLang="en-US" b="1" u="sng">
                <a:solidFill>
                  <a:sysClr val="windowText" lastClr="000000"/>
                </a:solidFill>
                <a:latin typeface="HG丸ｺﾞｼｯｸM-PRO" panose="020F0600000000000000" pitchFamily="50" charset="-128"/>
                <a:ea typeface="HG丸ｺﾞｼｯｸM-PRO" panose="020F0600000000000000" pitchFamily="50" charset="-128"/>
              </a:rPr>
              <a:t>実施状況の自己評価</a:t>
            </a:r>
          </a:p>
        </c:rich>
      </c:tx>
      <c:layout>
        <c:manualLayout>
          <c:xMode val="edge"/>
          <c:yMode val="edge"/>
          <c:x val="1.3121265355517346E-2"/>
          <c:y val="4.1485120905264015E-3"/>
        </c:manualLayout>
      </c:layout>
      <c:overlay val="0"/>
      <c:spPr>
        <a:noFill/>
        <a:ln>
          <a:noFill/>
        </a:ln>
        <a:effectLst/>
      </c:spPr>
      <c:txPr>
        <a:bodyPr rot="0" spcFirstLastPara="1" vertOverflow="ellipsis" vert="horz" wrap="square" anchor="ctr" anchorCtr="1"/>
        <a:lstStyle/>
        <a:p>
          <a:pPr>
            <a:defRPr sz="1400" b="1" i="0" u="sng" strike="noStrike" kern="1200" spc="0" baseline="0">
              <a:solidFill>
                <a:sysClr val="windowText" lastClr="000000"/>
              </a:solidFill>
              <a:latin typeface="HG丸ｺﾞｼｯｸM-PRO" panose="020F0600000000000000" pitchFamily="50" charset="-128"/>
              <a:ea typeface="HG丸ｺﾞｼｯｸM-PRO" panose="020F0600000000000000" pitchFamily="50" charset="-128"/>
              <a:cs typeface="+mn-cs"/>
            </a:defRPr>
          </a:pPr>
          <a:endParaRPr lang="ja-JP"/>
        </a:p>
      </c:txPr>
    </c:title>
    <c:autoTitleDeleted val="0"/>
    <c:plotArea>
      <c:layout>
        <c:manualLayout>
          <c:layoutTarget val="inner"/>
          <c:xMode val="edge"/>
          <c:yMode val="edge"/>
          <c:x val="0.2982156935187798"/>
          <c:y val="0.17203621564045088"/>
          <c:w val="0.4739741365015549"/>
          <c:h val="0.74006176372394716"/>
        </c:manualLayout>
      </c:layout>
      <c:radarChart>
        <c:radarStyle val="marker"/>
        <c:varyColors val="0"/>
        <c:ser>
          <c:idx val="0"/>
          <c:order val="0"/>
          <c:spPr>
            <a:ln w="28575" cap="rnd">
              <a:solidFill>
                <a:schemeClr val="accent1"/>
              </a:solidFill>
              <a:round/>
            </a:ln>
            <a:effectLst/>
          </c:spPr>
          <c:marker>
            <c:symbol val="circle"/>
            <c:size val="8"/>
            <c:spPr>
              <a:solidFill>
                <a:schemeClr val="accent1"/>
              </a:solidFill>
              <a:ln w="9525">
                <a:solidFill>
                  <a:schemeClr val="accent1"/>
                </a:solidFill>
              </a:ln>
              <a:effectLst/>
            </c:spPr>
          </c:marker>
          <c:cat>
            <c:strRef>
              <c:f>'自己評価結果（活動組織返却用）※自動入力 (スコア反映)'!$X$61:$X$69</c:f>
              <c:strCache>
                <c:ptCount val="9"/>
                <c:pt idx="0">
                  <c:v>活動実施状況
（環境）</c:v>
                </c:pt>
                <c:pt idx="1">
                  <c:v>継続等に向けた
取組（環境）</c:v>
                </c:pt>
                <c:pt idx="2">
                  <c:v>効果（環境）</c:v>
                </c:pt>
                <c:pt idx="3">
                  <c:v>活動実施状況
（社会）</c:v>
                </c:pt>
                <c:pt idx="4">
                  <c:v>継続等向けた
取組（社会）</c:v>
                </c:pt>
                <c:pt idx="5">
                  <c:v>効果（社会）</c:v>
                </c:pt>
                <c:pt idx="6">
                  <c:v>活動実施状況
（ガバナンス）</c:v>
                </c:pt>
                <c:pt idx="7">
                  <c:v>継続等に向けた取組
（ガバナンス）</c:v>
                </c:pt>
                <c:pt idx="8">
                  <c:v>効果
（ガバナンス）</c:v>
                </c:pt>
              </c:strCache>
            </c:strRef>
          </c:cat>
          <c:val>
            <c:numRef>
              <c:f>'自己評価結果（活動組織返却用）※自動入力 (スコア反映)'!$AA$61:$AA$69</c:f>
              <c:numCache>
                <c:formatCode>#,##0.0;[Red]\-#,##0.0</c:formatCode>
                <c:ptCount val="9"/>
                <c:pt idx="0">
                  <c:v>#N/A</c:v>
                </c:pt>
                <c:pt idx="1">
                  <c:v>#N/A</c:v>
                </c:pt>
                <c:pt idx="2">
                  <c:v>0</c:v>
                </c:pt>
                <c:pt idx="3">
                  <c:v>#N/A</c:v>
                </c:pt>
                <c:pt idx="4">
                  <c:v>#N/A</c:v>
                </c:pt>
                <c:pt idx="5">
                  <c:v>0</c:v>
                </c:pt>
                <c:pt idx="6">
                  <c:v>#N/A</c:v>
                </c:pt>
                <c:pt idx="7">
                  <c:v>#N/A</c:v>
                </c:pt>
                <c:pt idx="8">
                  <c:v>0</c:v>
                </c:pt>
              </c:numCache>
            </c:numRef>
          </c:val>
          <c:extLst>
            <c:ext xmlns:c16="http://schemas.microsoft.com/office/drawing/2014/chart" uri="{C3380CC4-5D6E-409C-BE32-E72D297353CC}">
              <c16:uniqueId val="{00000000-CBAA-426C-BBB9-48E77E5AA3C0}"/>
            </c:ext>
          </c:extLst>
        </c:ser>
        <c:ser>
          <c:idx val="1"/>
          <c:order val="1"/>
          <c:spPr>
            <a:ln w="28575" cap="rnd">
              <a:solidFill>
                <a:schemeClr val="tx1"/>
              </a:solidFill>
              <a:round/>
            </a:ln>
            <a:effectLst/>
          </c:spPr>
          <c:marker>
            <c:symbol val="none"/>
          </c:marker>
          <c:cat>
            <c:strRef>
              <c:f>'自己評価結果（活動組織返却用）※自動入力 (スコア反映)'!$X$61:$X$69</c:f>
              <c:strCache>
                <c:ptCount val="9"/>
                <c:pt idx="0">
                  <c:v>活動実施状況
（環境）</c:v>
                </c:pt>
                <c:pt idx="1">
                  <c:v>継続等に向けた
取組（環境）</c:v>
                </c:pt>
                <c:pt idx="2">
                  <c:v>効果（環境）</c:v>
                </c:pt>
                <c:pt idx="3">
                  <c:v>活動実施状況
（社会）</c:v>
                </c:pt>
                <c:pt idx="4">
                  <c:v>継続等向けた
取組（社会）</c:v>
                </c:pt>
                <c:pt idx="5">
                  <c:v>効果（社会）</c:v>
                </c:pt>
                <c:pt idx="6">
                  <c:v>活動実施状況
（ガバナンス）</c:v>
                </c:pt>
                <c:pt idx="7">
                  <c:v>継続等に向けた取組
（ガバナンス）</c:v>
                </c:pt>
                <c:pt idx="8">
                  <c:v>効果
（ガバナンス）</c:v>
                </c:pt>
              </c:strCache>
            </c:strRef>
          </c:cat>
          <c:val>
            <c:numRef>
              <c:f>'自己評価結果（活動組織返却用）※自動入力 (スコア反映)'!$AB$61:$AB$69</c:f>
              <c:numCache>
                <c:formatCode>#,##0.0;[Red]\-#,##0.0</c:formatCode>
                <c:ptCount val="9"/>
                <c:pt idx="0">
                  <c:v>50</c:v>
                </c:pt>
                <c:pt idx="1">
                  <c:v>50</c:v>
                </c:pt>
                <c:pt idx="2">
                  <c:v>50</c:v>
                </c:pt>
                <c:pt idx="3">
                  <c:v>50</c:v>
                </c:pt>
                <c:pt idx="4">
                  <c:v>50</c:v>
                </c:pt>
                <c:pt idx="5">
                  <c:v>50</c:v>
                </c:pt>
                <c:pt idx="6">
                  <c:v>50</c:v>
                </c:pt>
                <c:pt idx="7">
                  <c:v>50</c:v>
                </c:pt>
                <c:pt idx="8">
                  <c:v>50</c:v>
                </c:pt>
              </c:numCache>
            </c:numRef>
          </c:val>
          <c:extLst>
            <c:ext xmlns:c16="http://schemas.microsoft.com/office/drawing/2014/chart" uri="{C3380CC4-5D6E-409C-BE32-E72D297353CC}">
              <c16:uniqueId val="{00000001-1BFC-43B1-AE0B-B1EBF4309474}"/>
            </c:ext>
          </c:extLst>
        </c:ser>
        <c:dLbls>
          <c:showLegendKey val="0"/>
          <c:showVal val="0"/>
          <c:showCatName val="0"/>
          <c:showSerName val="0"/>
          <c:showPercent val="0"/>
          <c:showBubbleSize val="0"/>
        </c:dLbls>
        <c:axId val="2049500896"/>
        <c:axId val="2049495456"/>
      </c:radarChart>
      <c:catAx>
        <c:axId val="2049500896"/>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0" spcFirstLastPara="1" vertOverflow="ellipsis" wrap="square" anchor="t" anchorCtr="0"/>
          <a:lstStyle/>
          <a:p>
            <a:pPr>
              <a:defRPr sz="900" b="1" i="0" u="none" strike="noStrike" kern="1200" baseline="0">
                <a:solidFill>
                  <a:schemeClr val="tx2"/>
                </a:solidFill>
                <a:latin typeface="+mn-lt"/>
                <a:ea typeface="+mn-ea"/>
                <a:cs typeface="+mn-cs"/>
              </a:defRPr>
            </a:pPr>
            <a:endParaRPr lang="ja-JP"/>
          </a:p>
        </c:txPr>
        <c:crossAx val="2049495456"/>
        <c:crosses val="autoZero"/>
        <c:auto val="1"/>
        <c:lblAlgn val="ctr"/>
        <c:lblOffset val="100"/>
        <c:noMultiLvlLbl val="0"/>
      </c:catAx>
      <c:valAx>
        <c:axId val="2049495456"/>
        <c:scaling>
          <c:orientation val="minMax"/>
          <c:min val="0"/>
        </c:scaling>
        <c:delete val="0"/>
        <c:axPos val="l"/>
        <c:majorGridlines>
          <c:spPr>
            <a:ln w="9525" cap="flat" cmpd="sng" algn="ctr">
              <a:solidFill>
                <a:schemeClr val="bg1">
                  <a:lumMod val="50000"/>
                </a:schemeClr>
              </a:solidFill>
              <a:round/>
            </a:ln>
            <a:effectLst/>
          </c:spPr>
        </c:majorGridlines>
        <c:numFmt formatCode="#,##0_);[Red]\(#,##0\)" sourceLinked="0"/>
        <c:majorTickMark val="none"/>
        <c:minorTickMark val="none"/>
        <c:tickLblPos val="nextTo"/>
        <c:spPr>
          <a:noFill/>
          <a:ln w="3175">
            <a:solidFill>
              <a:schemeClr val="tx1"/>
            </a:solidFill>
          </a:ln>
          <a:effectLst/>
        </c:spPr>
        <c:txPr>
          <a:bodyPr rot="0" spcFirstLastPara="1" vertOverflow="ellipsis" wrap="square" anchor="ctr" anchorCtr="1"/>
          <a:lstStyle/>
          <a:p>
            <a:pPr>
              <a:defRPr sz="900" b="0" i="0" u="none" strike="noStrike" kern="1200" baseline="0">
                <a:solidFill>
                  <a:sysClr val="windowText" lastClr="000000"/>
                </a:solidFill>
                <a:latin typeface="+mn-lt"/>
                <a:ea typeface="+mn-ea"/>
                <a:cs typeface="+mn-cs"/>
              </a:defRPr>
            </a:pPr>
            <a:endParaRPr lang="ja-JP"/>
          </a:p>
        </c:txPr>
        <c:crossAx val="2049500896"/>
        <c:crosses val="autoZero"/>
        <c:crossBetween val="between"/>
        <c:majorUnit val="10"/>
      </c:valAx>
      <c:spPr>
        <a:noFill/>
        <a:ln>
          <a:noFill/>
        </a:ln>
        <a:effectLst/>
      </c:spPr>
    </c:plotArea>
    <c:plotVisOnly val="1"/>
    <c:dispBlanksAs val="gap"/>
    <c:showDLblsOverMax val="0"/>
  </c:chart>
  <c:spPr>
    <a:noFill/>
    <a:ln w="19050" cap="flat" cmpd="sng" algn="ctr">
      <a:solidFill>
        <a:sysClr val="windowText" lastClr="000000"/>
      </a:solidFill>
      <a:round/>
    </a:ln>
    <a:effectLst/>
  </c:spPr>
  <c:txPr>
    <a:bodyPr/>
    <a:lstStyle/>
    <a:p>
      <a:pPr>
        <a:defRPr/>
      </a:pPr>
      <a:endParaRPr lang="ja-JP"/>
    </a:p>
  </c:txPr>
  <c:printSettings>
    <c:headerFooter/>
    <c:pageMargins b="0.75" l="0.7" r="0.7" t="0.75" header="0.3" footer="0.3"/>
    <c:pageSetup/>
  </c:printSettings>
  <c:userShapes r:id="rId3"/>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sng" strike="noStrike" kern="1200" spc="0" baseline="0">
                <a:solidFill>
                  <a:sysClr val="windowText" lastClr="000000"/>
                </a:solidFill>
                <a:latin typeface="HG丸ｺﾞｼｯｸM-PRO" panose="020F0600000000000000" pitchFamily="50" charset="-128"/>
                <a:ea typeface="HG丸ｺﾞｼｯｸM-PRO" panose="020F0600000000000000" pitchFamily="50" charset="-128"/>
                <a:cs typeface="+mn-cs"/>
              </a:defRPr>
            </a:pPr>
            <a:r>
              <a:rPr lang="ja-JP" altLang="en-US" b="1" u="sng">
                <a:solidFill>
                  <a:sysClr val="windowText" lastClr="000000"/>
                </a:solidFill>
                <a:latin typeface="HG丸ｺﾞｼｯｸM-PRO" panose="020F0600000000000000" pitchFamily="50" charset="-128"/>
                <a:ea typeface="HG丸ｺﾞｼｯｸM-PRO" panose="020F0600000000000000" pitchFamily="50" charset="-128"/>
              </a:rPr>
              <a:t>実施状況の自己評価</a:t>
            </a:r>
          </a:p>
        </c:rich>
      </c:tx>
      <c:layout>
        <c:manualLayout>
          <c:xMode val="edge"/>
          <c:yMode val="edge"/>
          <c:x val="1.3121265355517346E-2"/>
          <c:y val="4.1485120905264015E-3"/>
        </c:manualLayout>
      </c:layout>
      <c:overlay val="0"/>
      <c:spPr>
        <a:noFill/>
        <a:ln>
          <a:noFill/>
        </a:ln>
        <a:effectLst/>
      </c:spPr>
      <c:txPr>
        <a:bodyPr rot="0" spcFirstLastPara="1" vertOverflow="ellipsis" vert="horz" wrap="square" anchor="ctr" anchorCtr="1"/>
        <a:lstStyle/>
        <a:p>
          <a:pPr>
            <a:defRPr sz="1400" b="1" i="0" u="sng" strike="noStrike" kern="1200" spc="0" baseline="0">
              <a:solidFill>
                <a:sysClr val="windowText" lastClr="000000"/>
              </a:solidFill>
              <a:latin typeface="HG丸ｺﾞｼｯｸM-PRO" panose="020F0600000000000000" pitchFamily="50" charset="-128"/>
              <a:ea typeface="HG丸ｺﾞｼｯｸM-PRO" panose="020F0600000000000000" pitchFamily="50" charset="-128"/>
              <a:cs typeface="+mn-cs"/>
            </a:defRPr>
          </a:pPr>
          <a:endParaRPr lang="ja-JP"/>
        </a:p>
      </c:txPr>
    </c:title>
    <c:autoTitleDeleted val="0"/>
    <c:plotArea>
      <c:layout>
        <c:manualLayout>
          <c:layoutTarget val="inner"/>
          <c:xMode val="edge"/>
          <c:yMode val="edge"/>
          <c:x val="0.32592507936507936"/>
          <c:y val="0.17686669833250654"/>
          <c:w val="0.35635742142872073"/>
          <c:h val="0.67281963627653896"/>
        </c:manualLayout>
      </c:layout>
      <c:radarChart>
        <c:radarStyle val="marker"/>
        <c:varyColors val="0"/>
        <c:ser>
          <c:idx val="0"/>
          <c:order val="0"/>
          <c:spPr>
            <a:ln w="28575" cap="rnd">
              <a:solidFill>
                <a:schemeClr val="accent1"/>
              </a:solidFill>
              <a:round/>
            </a:ln>
            <a:effectLst/>
          </c:spPr>
          <c:marker>
            <c:symbol val="circle"/>
            <c:size val="8"/>
            <c:spPr>
              <a:solidFill>
                <a:schemeClr val="accent1"/>
              </a:solidFill>
              <a:ln w="9525">
                <a:solidFill>
                  <a:schemeClr val="accent1"/>
                </a:solidFill>
              </a:ln>
              <a:effectLst/>
            </c:spPr>
          </c:marker>
          <c:cat>
            <c:strRef>
              <c:f>'自己評価結果（活動組織返却用）※自動入力'!$W$61:$W$66</c:f>
              <c:strCache>
                <c:ptCount val="6"/>
                <c:pt idx="0">
                  <c:v>●組織の活動力、地域の安全性、生産性、まとまり（協働）</c:v>
                </c:pt>
                <c:pt idx="1">
                  <c:v>●組織の運営体制の強化、継続性や裾野を広げる取組</c:v>
                </c:pt>
                <c:pt idx="2">
                  <c:v>●組織の運営体制の強化、継続性や裾野を広げる取組</c:v>
                </c:pt>
                <c:pt idx="3">
                  <c:v>●組織の活動力、地域の安全性、生産性、まとまり（協働）</c:v>
                </c:pt>
                <c:pt idx="4">
                  <c:v>●保全活動実施状況</c:v>
                </c:pt>
                <c:pt idx="5">
                  <c:v>●保全活動実施状況</c:v>
                </c:pt>
              </c:strCache>
            </c:strRef>
          </c:cat>
          <c:val>
            <c:numRef>
              <c:f>'自己評価結果（活動組織返却用）※自動入力'!$X$61:$X$66</c:f>
              <c:numCache>
                <c:formatCode>#,##0.0;[Red]\-#,##0.0</c:formatCode>
                <c:ptCount val="6"/>
                <c:pt idx="0">
                  <c:v>0</c:v>
                </c:pt>
                <c:pt idx="1">
                  <c:v>0</c:v>
                </c:pt>
                <c:pt idx="2">
                  <c:v>0</c:v>
                </c:pt>
                <c:pt idx="3">
                  <c:v>0</c:v>
                </c:pt>
                <c:pt idx="4">
                  <c:v>0</c:v>
                </c:pt>
                <c:pt idx="5">
                  <c:v>0</c:v>
                </c:pt>
              </c:numCache>
            </c:numRef>
          </c:val>
          <c:extLst>
            <c:ext xmlns:c16="http://schemas.microsoft.com/office/drawing/2014/chart" uri="{C3380CC4-5D6E-409C-BE32-E72D297353CC}">
              <c16:uniqueId val="{00000000-B3F3-41B6-BCDE-93D578420DA8}"/>
            </c:ext>
          </c:extLst>
        </c:ser>
        <c:dLbls>
          <c:showLegendKey val="0"/>
          <c:showVal val="0"/>
          <c:showCatName val="0"/>
          <c:showSerName val="0"/>
          <c:showPercent val="0"/>
          <c:showBubbleSize val="0"/>
        </c:dLbls>
        <c:axId val="2049500896"/>
        <c:axId val="2049495456"/>
      </c:radarChart>
      <c:catAx>
        <c:axId val="2049500896"/>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0" spcFirstLastPara="1" vertOverflow="ellipsis" wrap="square" anchor="t" anchorCtr="0"/>
          <a:lstStyle/>
          <a:p>
            <a:pPr>
              <a:defRPr sz="900" b="1" i="0" u="none" strike="noStrike" kern="1200" baseline="0">
                <a:solidFill>
                  <a:schemeClr val="tx2"/>
                </a:solidFill>
                <a:latin typeface="+mn-lt"/>
                <a:ea typeface="+mn-ea"/>
                <a:cs typeface="+mn-cs"/>
              </a:defRPr>
            </a:pPr>
            <a:endParaRPr lang="ja-JP"/>
          </a:p>
        </c:txPr>
        <c:crossAx val="2049495456"/>
        <c:crosses val="autoZero"/>
        <c:auto val="1"/>
        <c:lblAlgn val="ctr"/>
        <c:lblOffset val="100"/>
        <c:noMultiLvlLbl val="0"/>
      </c:catAx>
      <c:valAx>
        <c:axId val="2049495456"/>
        <c:scaling>
          <c:orientation val="minMax"/>
        </c:scaling>
        <c:delete val="0"/>
        <c:axPos val="l"/>
        <c:majorGridlines>
          <c:spPr>
            <a:ln w="9525" cap="flat" cmpd="sng" algn="ctr">
              <a:solidFill>
                <a:schemeClr val="bg1">
                  <a:lumMod val="50000"/>
                </a:schemeClr>
              </a:solidFill>
              <a:round/>
            </a:ln>
            <a:effectLst/>
          </c:spPr>
        </c:majorGridlines>
        <c:numFmt formatCode="#,##0.0;[Red]\-#,##0.0" sourceLinked="1"/>
        <c:majorTickMark val="none"/>
        <c:minorTickMark val="none"/>
        <c:tickLblPos val="nextTo"/>
        <c:spPr>
          <a:noFill/>
          <a:ln w="3175">
            <a:solidFill>
              <a:schemeClr val="tx1"/>
            </a:solidFill>
          </a:ln>
          <a:effectLst/>
        </c:spPr>
        <c:txPr>
          <a:bodyPr rot="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2049500896"/>
        <c:crosses val="autoZero"/>
        <c:crossBetween val="between"/>
      </c:valAx>
      <c:spPr>
        <a:noFill/>
        <a:ln>
          <a:noFill/>
        </a:ln>
        <a:effectLst/>
      </c:spPr>
    </c:plotArea>
    <c:plotVisOnly val="1"/>
    <c:dispBlanksAs val="gap"/>
    <c:showDLblsOverMax val="0"/>
  </c:chart>
  <c:spPr>
    <a:noFill/>
    <a:ln w="19050" cap="flat" cmpd="sng" algn="ctr">
      <a:solidFill>
        <a:sysClr val="windowText" lastClr="000000"/>
      </a:solidFill>
      <a:round/>
    </a:ln>
    <a:effectLst/>
  </c:spPr>
  <c:txPr>
    <a:bodyPr/>
    <a:lstStyle/>
    <a:p>
      <a:pPr>
        <a:defRPr/>
      </a:pPr>
      <a:endParaRPr lang="ja-JP"/>
    </a:p>
  </c:txPr>
  <c:printSettings>
    <c:headerFooter/>
    <c:pageMargins b="0.75" l="0.7" r="0.7" t="0.75" header="0.3" footer="0.3"/>
    <c:pageSetup/>
  </c:printSettings>
  <c:userShapes r:id="rId3"/>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sng" strike="noStrike" kern="1200" spc="0" baseline="0">
                <a:solidFill>
                  <a:sysClr val="windowText" lastClr="000000"/>
                </a:solidFill>
                <a:latin typeface="HG丸ｺﾞｼｯｸM-PRO" panose="020F0600000000000000" pitchFamily="50" charset="-128"/>
                <a:ea typeface="HG丸ｺﾞｼｯｸM-PRO" panose="020F0600000000000000" pitchFamily="50" charset="-128"/>
                <a:cs typeface="+mn-cs"/>
              </a:defRPr>
            </a:pPr>
            <a:r>
              <a:rPr lang="ja-JP" altLang="en-US" b="1" u="sng">
                <a:solidFill>
                  <a:sysClr val="windowText" lastClr="000000"/>
                </a:solidFill>
                <a:latin typeface="HG丸ｺﾞｼｯｸM-PRO" panose="020F0600000000000000" pitchFamily="50" charset="-128"/>
                <a:ea typeface="HG丸ｺﾞｼｯｸM-PRO" panose="020F0600000000000000" pitchFamily="50" charset="-128"/>
              </a:rPr>
              <a:t>実施状況の自己評価</a:t>
            </a:r>
          </a:p>
        </c:rich>
      </c:tx>
      <c:layout>
        <c:manualLayout>
          <c:xMode val="edge"/>
          <c:yMode val="edge"/>
          <c:x val="1.3121265355517346E-2"/>
          <c:y val="4.1485120905264015E-3"/>
        </c:manualLayout>
      </c:layout>
      <c:overlay val="0"/>
      <c:spPr>
        <a:noFill/>
        <a:ln>
          <a:noFill/>
        </a:ln>
        <a:effectLst/>
      </c:spPr>
      <c:txPr>
        <a:bodyPr rot="0" spcFirstLastPara="1" vertOverflow="ellipsis" vert="horz" wrap="square" anchor="ctr" anchorCtr="1"/>
        <a:lstStyle/>
        <a:p>
          <a:pPr>
            <a:defRPr sz="1400" b="1" i="0" u="sng" strike="noStrike" kern="1200" spc="0" baseline="0">
              <a:solidFill>
                <a:sysClr val="windowText" lastClr="000000"/>
              </a:solidFill>
              <a:latin typeface="HG丸ｺﾞｼｯｸM-PRO" panose="020F0600000000000000" pitchFamily="50" charset="-128"/>
              <a:ea typeface="HG丸ｺﾞｼｯｸM-PRO" panose="020F0600000000000000" pitchFamily="50" charset="-128"/>
              <a:cs typeface="+mn-cs"/>
            </a:defRPr>
          </a:pPr>
          <a:endParaRPr lang="ja-JP"/>
        </a:p>
      </c:txPr>
    </c:title>
    <c:autoTitleDeleted val="0"/>
    <c:plotArea>
      <c:layout>
        <c:manualLayout>
          <c:layoutTarget val="inner"/>
          <c:xMode val="edge"/>
          <c:yMode val="edge"/>
          <c:x val="0.32592507936507936"/>
          <c:y val="0.17686669833250654"/>
          <c:w val="0.35635742142872073"/>
          <c:h val="0.67281963627653896"/>
        </c:manualLayout>
      </c:layout>
      <c:radarChart>
        <c:radarStyle val="marker"/>
        <c:varyColors val="0"/>
        <c:ser>
          <c:idx val="0"/>
          <c:order val="0"/>
          <c:spPr>
            <a:ln w="28575" cap="rnd">
              <a:solidFill>
                <a:schemeClr val="accent1"/>
              </a:solidFill>
              <a:round/>
            </a:ln>
            <a:effectLst/>
          </c:spPr>
          <c:marker>
            <c:symbol val="circle"/>
            <c:size val="8"/>
            <c:spPr>
              <a:solidFill>
                <a:schemeClr val="accent1"/>
              </a:solidFill>
              <a:ln w="9525">
                <a:solidFill>
                  <a:schemeClr val="accent1"/>
                </a:solidFill>
              </a:ln>
              <a:effectLst/>
            </c:spPr>
          </c:marker>
          <c:cat>
            <c:strRef>
              <c:f>'自己評価結果（活動組織返却用市町村評価あり）※自動入力 '!$W$61:$W$66</c:f>
              <c:strCache>
                <c:ptCount val="6"/>
                <c:pt idx="0">
                  <c:v>●組織の活動力、地域の安全性、生産性、まとまり（協働）</c:v>
                </c:pt>
                <c:pt idx="1">
                  <c:v>●組織の運営体制の強化、継続性や裾野を広げる取組</c:v>
                </c:pt>
                <c:pt idx="2">
                  <c:v>●組織の運営体制の強化、継続性や裾野を広げる取組</c:v>
                </c:pt>
                <c:pt idx="3">
                  <c:v>●組織の活動力、地域の安全性、生産性、まとまり（協働）</c:v>
                </c:pt>
                <c:pt idx="4">
                  <c:v>●保全活動実施状況</c:v>
                </c:pt>
                <c:pt idx="5">
                  <c:v>●保全活動実施状況</c:v>
                </c:pt>
              </c:strCache>
            </c:strRef>
          </c:cat>
          <c:val>
            <c:numRef>
              <c:f>'自己評価結果（活動組織返却用市町村評価あり）※自動入力 '!$X$61:$X$66</c:f>
              <c:numCache>
                <c:formatCode>#,##0.0;[Red]\-#,##0.0</c:formatCode>
                <c:ptCount val="6"/>
                <c:pt idx="0">
                  <c:v>0</c:v>
                </c:pt>
                <c:pt idx="1">
                  <c:v>0</c:v>
                </c:pt>
                <c:pt idx="2">
                  <c:v>0</c:v>
                </c:pt>
                <c:pt idx="3">
                  <c:v>0</c:v>
                </c:pt>
                <c:pt idx="4">
                  <c:v>0</c:v>
                </c:pt>
                <c:pt idx="5">
                  <c:v>0</c:v>
                </c:pt>
              </c:numCache>
            </c:numRef>
          </c:val>
          <c:extLst>
            <c:ext xmlns:c16="http://schemas.microsoft.com/office/drawing/2014/chart" uri="{C3380CC4-5D6E-409C-BE32-E72D297353CC}">
              <c16:uniqueId val="{00000000-B3F3-41B6-BCDE-93D578420DA8}"/>
            </c:ext>
          </c:extLst>
        </c:ser>
        <c:dLbls>
          <c:showLegendKey val="0"/>
          <c:showVal val="0"/>
          <c:showCatName val="0"/>
          <c:showSerName val="0"/>
          <c:showPercent val="0"/>
          <c:showBubbleSize val="0"/>
        </c:dLbls>
        <c:axId val="2049502528"/>
        <c:axId val="2049499264"/>
      </c:radarChart>
      <c:catAx>
        <c:axId val="2049502528"/>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0" spcFirstLastPara="1" vertOverflow="ellipsis" wrap="square" anchor="t" anchorCtr="0"/>
          <a:lstStyle/>
          <a:p>
            <a:pPr>
              <a:defRPr sz="900" b="1" i="0" u="none" strike="noStrike" kern="1200" baseline="0">
                <a:solidFill>
                  <a:schemeClr val="tx2"/>
                </a:solidFill>
                <a:latin typeface="+mn-lt"/>
                <a:ea typeface="+mn-ea"/>
                <a:cs typeface="+mn-cs"/>
              </a:defRPr>
            </a:pPr>
            <a:endParaRPr lang="ja-JP"/>
          </a:p>
        </c:txPr>
        <c:crossAx val="2049499264"/>
        <c:crosses val="autoZero"/>
        <c:auto val="1"/>
        <c:lblAlgn val="ctr"/>
        <c:lblOffset val="100"/>
        <c:noMultiLvlLbl val="0"/>
      </c:catAx>
      <c:valAx>
        <c:axId val="2049499264"/>
        <c:scaling>
          <c:orientation val="minMax"/>
        </c:scaling>
        <c:delete val="0"/>
        <c:axPos val="l"/>
        <c:majorGridlines>
          <c:spPr>
            <a:ln w="9525" cap="flat" cmpd="sng" algn="ctr">
              <a:solidFill>
                <a:schemeClr val="bg1">
                  <a:lumMod val="50000"/>
                </a:schemeClr>
              </a:solidFill>
              <a:round/>
            </a:ln>
            <a:effectLst/>
          </c:spPr>
        </c:majorGridlines>
        <c:numFmt formatCode="#,##0.0;[Red]\-#,##0.0" sourceLinked="1"/>
        <c:majorTickMark val="none"/>
        <c:minorTickMark val="none"/>
        <c:tickLblPos val="nextTo"/>
        <c:spPr>
          <a:noFill/>
          <a:ln w="3175">
            <a:solidFill>
              <a:schemeClr val="tx1"/>
            </a:solidFill>
          </a:ln>
          <a:effectLst/>
        </c:spPr>
        <c:txPr>
          <a:bodyPr rot="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2049502528"/>
        <c:crosses val="autoZero"/>
        <c:crossBetween val="between"/>
      </c:valAx>
      <c:spPr>
        <a:noFill/>
        <a:ln>
          <a:noFill/>
        </a:ln>
        <a:effectLst/>
      </c:spPr>
    </c:plotArea>
    <c:plotVisOnly val="1"/>
    <c:dispBlanksAs val="gap"/>
    <c:showDLblsOverMax val="0"/>
  </c:chart>
  <c:spPr>
    <a:noFill/>
    <a:ln w="19050" cap="flat" cmpd="sng" algn="ctr">
      <a:solidFill>
        <a:sysClr val="windowText" lastClr="000000"/>
      </a:solidFill>
      <a:round/>
    </a:ln>
    <a:effectLst/>
  </c:spPr>
  <c:txPr>
    <a:bodyPr/>
    <a:lstStyle/>
    <a:p>
      <a:pPr>
        <a:defRPr/>
      </a:pPr>
      <a:endParaRPr lang="ja-JP"/>
    </a:p>
  </c:txPr>
  <c:printSettings>
    <c:headerFooter/>
    <c:pageMargins b="0.75" l="0.7" r="0.7" t="0.75" header="0.3" footer="0.3"/>
    <c:pageSetup/>
  </c:printSettings>
  <c:userShapes r:id="rId3"/>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_rels/drawing4.xml.rels><?xml version="1.0" encoding="UTF-8" standalone="yes"?>
<Relationships xmlns="http://schemas.openxmlformats.org/package/2006/relationships"><Relationship Id="rId1" Type="http://schemas.openxmlformats.org/officeDocument/2006/relationships/chart" Target="../charts/chart2.xml"/></Relationships>
</file>

<file path=xl/drawings/_rels/drawing6.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xdr:col>
      <xdr:colOff>311426</xdr:colOff>
      <xdr:row>184</xdr:row>
      <xdr:rowOff>0</xdr:rowOff>
    </xdr:from>
    <xdr:to>
      <xdr:col>8</xdr:col>
      <xdr:colOff>0</xdr:colOff>
      <xdr:row>185</xdr:row>
      <xdr:rowOff>6626</xdr:rowOff>
    </xdr:to>
    <xdr:sp macro="" textlink="">
      <xdr:nvSpPr>
        <xdr:cNvPr id="7" name="正方形/長方形 6">
          <a:extLst>
            <a:ext uri="{FF2B5EF4-FFF2-40B4-BE49-F238E27FC236}">
              <a16:creationId xmlns:a16="http://schemas.microsoft.com/office/drawing/2014/main" id="{00000000-0008-0000-0100-000007000000}"/>
            </a:ext>
          </a:extLst>
        </xdr:cNvPr>
        <xdr:cNvSpPr/>
      </xdr:nvSpPr>
      <xdr:spPr>
        <a:xfrm>
          <a:off x="1583635" y="27180209"/>
          <a:ext cx="960782" cy="24516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311426</xdr:colOff>
      <xdr:row>192</xdr:row>
      <xdr:rowOff>0</xdr:rowOff>
    </xdr:from>
    <xdr:to>
      <xdr:col>8</xdr:col>
      <xdr:colOff>0</xdr:colOff>
      <xdr:row>193</xdr:row>
      <xdr:rowOff>0</xdr:rowOff>
    </xdr:to>
    <xdr:sp macro="" textlink="">
      <xdr:nvSpPr>
        <xdr:cNvPr id="18" name="正方形/長方形 17">
          <a:extLst>
            <a:ext uri="{FF2B5EF4-FFF2-40B4-BE49-F238E27FC236}">
              <a16:creationId xmlns:a16="http://schemas.microsoft.com/office/drawing/2014/main" id="{00000000-0008-0000-0100-000012000000}"/>
            </a:ext>
          </a:extLst>
        </xdr:cNvPr>
        <xdr:cNvSpPr/>
      </xdr:nvSpPr>
      <xdr:spPr>
        <a:xfrm>
          <a:off x="1583635" y="28478922"/>
          <a:ext cx="960782" cy="24516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0</xdr:col>
      <xdr:colOff>130912</xdr:colOff>
      <xdr:row>186</xdr:row>
      <xdr:rowOff>149055</xdr:rowOff>
    </xdr:from>
    <xdr:ext cx="748923" cy="275717"/>
    <xdr:sp macro="" textlink="">
      <xdr:nvSpPr>
        <xdr:cNvPr id="13" name="テキスト ボックス 12">
          <a:extLst>
            <a:ext uri="{FF2B5EF4-FFF2-40B4-BE49-F238E27FC236}">
              <a16:creationId xmlns:a16="http://schemas.microsoft.com/office/drawing/2014/main" id="{00000000-0008-0000-0100-00000D000000}"/>
            </a:ext>
          </a:extLst>
        </xdr:cNvPr>
        <xdr:cNvSpPr txBox="1"/>
      </xdr:nvSpPr>
      <xdr:spPr>
        <a:xfrm>
          <a:off x="130912" y="27375646"/>
          <a:ext cx="74892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latin typeface="HG丸ｺﾞｼｯｸM-PRO" panose="020F0600000000000000" pitchFamily="50" charset="-128"/>
              <a:ea typeface="HG丸ｺﾞｼｯｸM-PRO" panose="020F0600000000000000" pitchFamily="50" charset="-128"/>
            </a:rPr>
            <a:t>振り返り</a:t>
          </a:r>
          <a:endParaRPr kumimoji="1" lang="en-US" altLang="ja-JP" sz="1100">
            <a:latin typeface="HG丸ｺﾞｼｯｸM-PRO" panose="020F0600000000000000" pitchFamily="50" charset="-128"/>
            <a:ea typeface="HG丸ｺﾞｼｯｸM-PRO" panose="020F0600000000000000" pitchFamily="50" charset="-128"/>
          </a:endParaRPr>
        </a:p>
      </xdr:txBody>
    </xdr:sp>
    <xdr:clientData/>
  </xdr:oneCellAnchor>
  <xdr:twoCellAnchor>
    <xdr:from>
      <xdr:col>4</xdr:col>
      <xdr:colOff>311426</xdr:colOff>
      <xdr:row>182</xdr:row>
      <xdr:rowOff>0</xdr:rowOff>
    </xdr:from>
    <xdr:to>
      <xdr:col>8</xdr:col>
      <xdr:colOff>0</xdr:colOff>
      <xdr:row>183</xdr:row>
      <xdr:rowOff>6626</xdr:rowOff>
    </xdr:to>
    <xdr:sp macro="" textlink="">
      <xdr:nvSpPr>
        <xdr:cNvPr id="11" name="正方形/長方形 10">
          <a:extLst>
            <a:ext uri="{FF2B5EF4-FFF2-40B4-BE49-F238E27FC236}">
              <a16:creationId xmlns:a16="http://schemas.microsoft.com/office/drawing/2014/main" id="{00000000-0008-0000-0100-00000B000000}"/>
            </a:ext>
          </a:extLst>
        </xdr:cNvPr>
        <xdr:cNvSpPr/>
      </xdr:nvSpPr>
      <xdr:spPr>
        <a:xfrm>
          <a:off x="1591586" y="27165300"/>
          <a:ext cx="968734" cy="24284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282516</xdr:colOff>
      <xdr:row>180</xdr:row>
      <xdr:rowOff>111339</xdr:rowOff>
    </xdr:from>
    <xdr:to>
      <xdr:col>8</xdr:col>
      <xdr:colOff>214910</xdr:colOff>
      <xdr:row>193</xdr:row>
      <xdr:rowOff>0</xdr:rowOff>
    </xdr:to>
    <xdr:sp macro="" textlink="">
      <xdr:nvSpPr>
        <xdr:cNvPr id="20" name="円弧 19">
          <a:extLst>
            <a:ext uri="{FF2B5EF4-FFF2-40B4-BE49-F238E27FC236}">
              <a16:creationId xmlns:a16="http://schemas.microsoft.com/office/drawing/2014/main" id="{00000000-0008-0000-0100-000014000000}"/>
            </a:ext>
          </a:extLst>
        </xdr:cNvPr>
        <xdr:cNvSpPr/>
      </xdr:nvSpPr>
      <xdr:spPr>
        <a:xfrm rot="13317942">
          <a:off x="913887" y="26345910"/>
          <a:ext cx="1826509" cy="2070884"/>
        </a:xfrm>
        <a:prstGeom prst="arc">
          <a:avLst>
            <a:gd name="adj1" fmla="val 15956132"/>
            <a:gd name="adj2" fmla="val 403981"/>
          </a:avLst>
        </a:prstGeom>
        <a:ln w="28575">
          <a:solidFill>
            <a:schemeClr val="bg1">
              <a:lumMod val="50000"/>
            </a:schemeClr>
          </a:solidFill>
          <a:prstDash val="sysDash"/>
          <a:headEnd type="none" w="med" len="med"/>
          <a:tailEnd type="arrow" w="med" len="med"/>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xdr:col>
      <xdr:colOff>79615</xdr:colOff>
      <xdr:row>182</xdr:row>
      <xdr:rowOff>117191</xdr:rowOff>
    </xdr:from>
    <xdr:to>
      <xdr:col>4</xdr:col>
      <xdr:colOff>254875</xdr:colOff>
      <xdr:row>192</xdr:row>
      <xdr:rowOff>140051</xdr:rowOff>
    </xdr:to>
    <xdr:sp macro="" textlink="">
      <xdr:nvSpPr>
        <xdr:cNvPr id="21" name="下矢印 20">
          <a:extLst>
            <a:ext uri="{FF2B5EF4-FFF2-40B4-BE49-F238E27FC236}">
              <a16:creationId xmlns:a16="http://schemas.microsoft.com/office/drawing/2014/main" id="{00000000-0008-0000-0100-000015000000}"/>
            </a:ext>
          </a:extLst>
        </xdr:cNvPr>
        <xdr:cNvSpPr/>
      </xdr:nvSpPr>
      <xdr:spPr>
        <a:xfrm>
          <a:off x="1361877" y="26813467"/>
          <a:ext cx="175260" cy="1625687"/>
        </a:xfrm>
        <a:prstGeom prst="downArrow">
          <a:avLst/>
        </a:prstGeom>
        <a:gradFill flip="none" rotWithShape="1">
          <a:gsLst>
            <a:gs pos="9000">
              <a:schemeClr val="bg1"/>
            </a:gs>
            <a:gs pos="52000">
              <a:srgbClr val="FFFF00"/>
            </a:gs>
            <a:gs pos="100000">
              <a:schemeClr val="accent6"/>
            </a:gs>
          </a:gsLst>
          <a:lin ang="5400000" scaled="0"/>
          <a:tileRect/>
        </a:gra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13</xdr:col>
      <xdr:colOff>180974</xdr:colOff>
      <xdr:row>115</xdr:row>
      <xdr:rowOff>66675</xdr:rowOff>
    </xdr:from>
    <xdr:to>
      <xdr:col>20</xdr:col>
      <xdr:colOff>247650</xdr:colOff>
      <xdr:row>120</xdr:row>
      <xdr:rowOff>19050</xdr:rowOff>
    </xdr:to>
    <xdr:sp macro="" textlink="">
      <xdr:nvSpPr>
        <xdr:cNvPr id="2" name="テキスト ボックス 1">
          <a:extLst>
            <a:ext uri="{FF2B5EF4-FFF2-40B4-BE49-F238E27FC236}">
              <a16:creationId xmlns:a16="http://schemas.microsoft.com/office/drawing/2014/main" id="{F237DDF8-25E1-2EDB-8992-DA7EFEA9A4EA}"/>
            </a:ext>
          </a:extLst>
        </xdr:cNvPr>
        <xdr:cNvSpPr txBox="1"/>
      </xdr:nvSpPr>
      <xdr:spPr>
        <a:xfrm>
          <a:off x="4762499" y="22898100"/>
          <a:ext cx="2647951" cy="1066800"/>
        </a:xfrm>
        <a:prstGeom prst="rect">
          <a:avLst/>
        </a:prstGeom>
        <a:solidFill>
          <a:sysClr val="window" lastClr="FFFFFF"/>
        </a:solidFill>
        <a:ln w="19050" cmpd="sng">
          <a:solidFill>
            <a:srgbClr val="FF0000"/>
          </a:solidFill>
          <a:prstDash val="dash"/>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000">
              <a:solidFill>
                <a:srgbClr val="FF0000"/>
              </a:solidFill>
            </a:rPr>
            <a:t>※</a:t>
          </a:r>
          <a:r>
            <a:rPr kumimoji="1" lang="ja-JP" altLang="en-US" sz="1000">
              <a:solidFill>
                <a:srgbClr val="FF0000"/>
              </a:solidFill>
            </a:rPr>
            <a:t>農地維持支払の活動のみで、研修を実施していない場合は、「</a:t>
          </a:r>
          <a:r>
            <a:rPr kumimoji="1" lang="ja-JP" altLang="en-US" sz="1000" b="1">
              <a:solidFill>
                <a:srgbClr val="FF0000"/>
              </a:solidFill>
            </a:rPr>
            <a:t>研修等により問題なく確保できている</a:t>
          </a:r>
          <a:r>
            <a:rPr kumimoji="1" lang="ja-JP" altLang="en-US" sz="1000">
              <a:solidFill>
                <a:srgbClr val="FF0000"/>
              </a:solidFill>
            </a:rPr>
            <a:t>」を選択してください。</a:t>
          </a:r>
          <a:endParaRPr kumimoji="1" lang="en-US" altLang="ja-JP" sz="1000">
            <a:solidFill>
              <a:srgbClr val="FF0000"/>
            </a:solidFill>
          </a:endParaRPr>
        </a:p>
        <a:p>
          <a:r>
            <a:rPr kumimoji="1" lang="ja-JP" altLang="en-US" sz="1000">
              <a:solidFill>
                <a:srgbClr val="FF0000"/>
              </a:solidFill>
            </a:rPr>
            <a:t>（確保の必要がなく、問題がないという回答として）</a:t>
          </a:r>
        </a:p>
      </xdr:txBody>
    </xdr:sp>
    <xdr:clientData/>
  </xdr:twoCellAnchor>
  <xdr:twoCellAnchor>
    <xdr:from>
      <xdr:col>9</xdr:col>
      <xdr:colOff>342900</xdr:colOff>
      <xdr:row>139</xdr:row>
      <xdr:rowOff>457200</xdr:rowOff>
    </xdr:from>
    <xdr:to>
      <xdr:col>20</xdr:col>
      <xdr:colOff>342900</xdr:colOff>
      <xdr:row>140</xdr:row>
      <xdr:rowOff>352425</xdr:rowOff>
    </xdr:to>
    <xdr:sp macro="" textlink="">
      <xdr:nvSpPr>
        <xdr:cNvPr id="3" name="テキスト ボックス 2">
          <a:extLst>
            <a:ext uri="{FF2B5EF4-FFF2-40B4-BE49-F238E27FC236}">
              <a16:creationId xmlns:a16="http://schemas.microsoft.com/office/drawing/2014/main" id="{1B10A0EF-18F4-4AC5-8E58-318B2E3BBF61}"/>
            </a:ext>
          </a:extLst>
        </xdr:cNvPr>
        <xdr:cNvSpPr txBox="1"/>
      </xdr:nvSpPr>
      <xdr:spPr>
        <a:xfrm>
          <a:off x="3514725" y="28956000"/>
          <a:ext cx="3990975" cy="466725"/>
        </a:xfrm>
        <a:prstGeom prst="rect">
          <a:avLst/>
        </a:prstGeom>
        <a:solidFill>
          <a:sysClr val="window" lastClr="FFFFFF"/>
        </a:solidFill>
        <a:ln w="19050" cmpd="sng">
          <a:solidFill>
            <a:srgbClr val="FF0000"/>
          </a:solidFill>
          <a:prstDash val="dash"/>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000">
              <a:solidFill>
                <a:srgbClr val="FF0000"/>
              </a:solidFill>
            </a:rPr>
            <a:t>※</a:t>
          </a:r>
          <a:r>
            <a:rPr kumimoji="1" lang="ja-JP" altLang="en-US" sz="1000" b="1">
              <a:solidFill>
                <a:srgbClr val="FF0000"/>
              </a:solidFill>
            </a:rPr>
            <a:t>活動全般についてご記入ください</a:t>
          </a:r>
          <a:endParaRPr kumimoji="1" lang="en-US" altLang="ja-JP" sz="1000" b="1">
            <a:solidFill>
              <a:srgbClr val="FF0000"/>
            </a:solidFill>
          </a:endParaRPr>
        </a:p>
        <a:p>
          <a:r>
            <a:rPr kumimoji="1" lang="ja-JP" altLang="en-US" sz="1000">
              <a:solidFill>
                <a:srgbClr val="FF0000"/>
              </a:solidFill>
            </a:rPr>
            <a:t>（資源向上や増進を図る活動などに限ったものではありません）</a:t>
          </a:r>
        </a:p>
      </xdr:txBody>
    </xdr:sp>
    <xdr:clientData/>
  </xdr:twoCellAnchor>
  <xdr:twoCellAnchor>
    <xdr:from>
      <xdr:col>0</xdr:col>
      <xdr:colOff>85726</xdr:colOff>
      <xdr:row>62</xdr:row>
      <xdr:rowOff>28576</xdr:rowOff>
    </xdr:from>
    <xdr:to>
      <xdr:col>3</xdr:col>
      <xdr:colOff>266701</xdr:colOff>
      <xdr:row>65</xdr:row>
      <xdr:rowOff>190500</xdr:rowOff>
    </xdr:to>
    <xdr:sp macro="" textlink="">
      <xdr:nvSpPr>
        <xdr:cNvPr id="4" name="テキスト ボックス 3">
          <a:extLst>
            <a:ext uri="{FF2B5EF4-FFF2-40B4-BE49-F238E27FC236}">
              <a16:creationId xmlns:a16="http://schemas.microsoft.com/office/drawing/2014/main" id="{5EB6E61C-9C68-4E4F-9E1B-C204233155BA}"/>
            </a:ext>
          </a:extLst>
        </xdr:cNvPr>
        <xdr:cNvSpPr txBox="1"/>
      </xdr:nvSpPr>
      <xdr:spPr>
        <a:xfrm>
          <a:off x="85726" y="10706101"/>
          <a:ext cx="1238250" cy="904874"/>
        </a:xfrm>
        <a:prstGeom prst="rect">
          <a:avLst/>
        </a:prstGeom>
        <a:solidFill>
          <a:sysClr val="window" lastClr="FFFFFF"/>
        </a:solidFill>
        <a:ln w="19050" cmpd="sng">
          <a:solidFill>
            <a:srgbClr val="FF0000"/>
          </a:solidFill>
          <a:prstDash val="dash"/>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900" b="1">
              <a:solidFill>
                <a:srgbClr val="FF0000"/>
              </a:solidFill>
            </a:rPr>
            <a:t>※</a:t>
          </a:r>
          <a:r>
            <a:rPr kumimoji="1" lang="ja-JP" altLang="en-US" sz="900" b="1">
              <a:solidFill>
                <a:srgbClr val="FF0000"/>
              </a:solidFill>
            </a:rPr>
            <a:t>農地維持のみの実施の活動組織の場合は、資源向上支払を「</a:t>
          </a:r>
          <a:r>
            <a:rPr kumimoji="1" lang="en-US" altLang="ja-JP" sz="900" b="1">
              <a:solidFill>
                <a:srgbClr val="FF0000"/>
              </a:solidFill>
            </a:rPr>
            <a:t>×</a:t>
          </a:r>
          <a:r>
            <a:rPr kumimoji="1" lang="ja-JP" altLang="en-US" sz="900" b="1">
              <a:solidFill>
                <a:srgbClr val="FF0000"/>
              </a:solidFill>
            </a:rPr>
            <a:t>」で回答</a:t>
          </a:r>
          <a:endParaRPr kumimoji="1" lang="en-US" altLang="ja-JP" sz="900" b="1">
            <a:solidFill>
              <a:srgbClr val="FF0000"/>
            </a:solidFill>
          </a:endParaRPr>
        </a:p>
      </xdr:txBody>
    </xdr:sp>
    <xdr:clientData/>
  </xdr:twoCellAnchor>
  <xdr:twoCellAnchor>
    <xdr:from>
      <xdr:col>16</xdr:col>
      <xdr:colOff>247649</xdr:colOff>
      <xdr:row>126</xdr:row>
      <xdr:rowOff>47625</xdr:rowOff>
    </xdr:from>
    <xdr:to>
      <xdr:col>20</xdr:col>
      <xdr:colOff>228600</xdr:colOff>
      <xdr:row>132</xdr:row>
      <xdr:rowOff>104776</xdr:rowOff>
    </xdr:to>
    <xdr:sp macro="" textlink="">
      <xdr:nvSpPr>
        <xdr:cNvPr id="5" name="テキスト ボックス 4">
          <a:extLst>
            <a:ext uri="{FF2B5EF4-FFF2-40B4-BE49-F238E27FC236}">
              <a16:creationId xmlns:a16="http://schemas.microsoft.com/office/drawing/2014/main" id="{E31BB221-7C29-E1DE-C427-62D9B3E592B6}"/>
            </a:ext>
          </a:extLst>
        </xdr:cNvPr>
        <xdr:cNvSpPr txBox="1"/>
      </xdr:nvSpPr>
      <xdr:spPr>
        <a:xfrm>
          <a:off x="5886449" y="25469850"/>
          <a:ext cx="1504951" cy="1400176"/>
        </a:xfrm>
        <a:prstGeom prst="rect">
          <a:avLst/>
        </a:prstGeom>
        <a:solidFill>
          <a:sysClr val="window" lastClr="FFFFFF"/>
        </a:solidFill>
        <a:ln w="19050" cmpd="sng">
          <a:solidFill>
            <a:srgbClr val="FF0000"/>
          </a:solidFill>
          <a:prstDash val="dash"/>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000">
              <a:solidFill>
                <a:srgbClr val="FF0000"/>
              </a:solidFill>
            </a:rPr>
            <a:t>※</a:t>
          </a:r>
          <a:r>
            <a:rPr kumimoji="1" lang="ja-JP" altLang="en-US" sz="1000" u="sng">
              <a:solidFill>
                <a:srgbClr val="FF0000"/>
              </a:solidFill>
            </a:rPr>
            <a:t>加算措置の対象となっているかどうかに</a:t>
          </a:r>
          <a:r>
            <a:rPr kumimoji="1" lang="ja-JP" altLang="en-US" sz="1000" b="1" u="sng">
              <a:solidFill>
                <a:srgbClr val="FF0000"/>
              </a:solidFill>
            </a:rPr>
            <a:t>かかわらず</a:t>
          </a:r>
          <a:r>
            <a:rPr kumimoji="1" lang="ja-JP" altLang="en-US" sz="1000">
              <a:solidFill>
                <a:srgbClr val="FF0000"/>
              </a:solidFill>
            </a:rPr>
            <a:t>、</a:t>
          </a:r>
          <a:r>
            <a:rPr kumimoji="1" lang="ja-JP" altLang="ja-JP" sz="1050">
              <a:solidFill>
                <a:srgbClr val="FF0000"/>
              </a:solidFill>
              <a:effectLst/>
              <a:latin typeface="+mn-lt"/>
              <a:ea typeface="+mn-ea"/>
              <a:cs typeface="+mn-cs"/>
            </a:rPr>
            <a:t>「多面的機能の増進を図る活動」に取り組んでいる</a:t>
          </a:r>
          <a:r>
            <a:rPr kumimoji="1" lang="ja-JP" altLang="en-US" sz="1050">
              <a:solidFill>
                <a:srgbClr val="FF0000"/>
              </a:solidFill>
              <a:effectLst/>
              <a:latin typeface="+mn-lt"/>
              <a:ea typeface="+mn-ea"/>
              <a:cs typeface="+mn-cs"/>
            </a:rPr>
            <a:t>かどうかを回答ください。</a:t>
          </a:r>
          <a:endParaRPr kumimoji="1" lang="en-US" altLang="ja-JP" sz="1000">
            <a:solidFill>
              <a:srgbClr val="FF0000"/>
            </a:solidFill>
          </a:endParaRPr>
        </a:p>
      </xdr:txBody>
    </xdr:sp>
    <xdr:clientData/>
  </xdr:twoCellAnchor>
  <xdr:twoCellAnchor>
    <xdr:from>
      <xdr:col>16</xdr:col>
      <xdr:colOff>247649</xdr:colOff>
      <xdr:row>132</xdr:row>
      <xdr:rowOff>142874</xdr:rowOff>
    </xdr:from>
    <xdr:to>
      <xdr:col>20</xdr:col>
      <xdr:colOff>228600</xdr:colOff>
      <xdr:row>138</xdr:row>
      <xdr:rowOff>209549</xdr:rowOff>
    </xdr:to>
    <xdr:sp macro="" textlink="">
      <xdr:nvSpPr>
        <xdr:cNvPr id="6" name="テキスト ボックス 5">
          <a:extLst>
            <a:ext uri="{FF2B5EF4-FFF2-40B4-BE49-F238E27FC236}">
              <a16:creationId xmlns:a16="http://schemas.microsoft.com/office/drawing/2014/main" id="{60C7D343-D05B-E07B-3B73-B53D615C389A}"/>
            </a:ext>
          </a:extLst>
        </xdr:cNvPr>
        <xdr:cNvSpPr txBox="1"/>
      </xdr:nvSpPr>
      <xdr:spPr>
        <a:xfrm>
          <a:off x="5886449" y="26908124"/>
          <a:ext cx="1504951" cy="1552575"/>
        </a:xfrm>
        <a:prstGeom prst="rect">
          <a:avLst/>
        </a:prstGeom>
        <a:solidFill>
          <a:sysClr val="window" lastClr="FFFFFF"/>
        </a:solidFill>
        <a:ln w="19050" cmpd="sng">
          <a:solidFill>
            <a:srgbClr val="FF0000"/>
          </a:solidFill>
          <a:prstDash val="dash"/>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000">
              <a:solidFill>
                <a:srgbClr val="FF0000"/>
              </a:solidFill>
            </a:rPr>
            <a:t>※</a:t>
          </a:r>
          <a:r>
            <a:rPr kumimoji="1" lang="en-US" altLang="ja-JP" sz="1050" u="sng">
              <a:solidFill>
                <a:srgbClr val="FF0000"/>
              </a:solidFill>
              <a:effectLst/>
              <a:latin typeface="+mn-lt"/>
              <a:ea typeface="+mn-ea"/>
              <a:cs typeface="+mn-cs"/>
            </a:rPr>
            <a:t>Ⅱ</a:t>
          </a:r>
          <a:r>
            <a:rPr kumimoji="1" lang="ja-JP" altLang="en-US" sz="1050" u="sng">
              <a:solidFill>
                <a:srgbClr val="FF0000"/>
              </a:solidFill>
              <a:effectLst/>
              <a:latin typeface="+mn-lt"/>
              <a:ea typeface="+mn-ea"/>
              <a:cs typeface="+mn-cs"/>
            </a:rPr>
            <a:t>の「増進活動」の欄のチェックを忘れない。</a:t>
          </a:r>
          <a:r>
            <a:rPr kumimoji="1" lang="ja-JP" altLang="en-US" sz="1050">
              <a:solidFill>
                <a:srgbClr val="FF0000"/>
              </a:solidFill>
              <a:effectLst/>
              <a:latin typeface="+mn-lt"/>
              <a:ea typeface="+mn-ea"/>
              <a:cs typeface="+mn-cs"/>
            </a:rPr>
            <a:t>取り組んでいる増進を図る活動により、その効果がより高まったと思われるものをチェック。</a:t>
          </a:r>
          <a:endParaRPr kumimoji="1" lang="en-US" altLang="ja-JP" sz="1000">
            <a:solidFill>
              <a:srgbClr val="FF0000"/>
            </a:solidFill>
          </a:endParaRPr>
        </a:p>
      </xdr:txBody>
    </xdr:sp>
    <xdr:clientData/>
  </xdr:twoCellAnchor>
  <xdr:twoCellAnchor>
    <xdr:from>
      <xdr:col>21</xdr:col>
      <xdr:colOff>66675</xdr:colOff>
      <xdr:row>126</xdr:row>
      <xdr:rowOff>9525</xdr:rowOff>
    </xdr:from>
    <xdr:to>
      <xdr:col>22</xdr:col>
      <xdr:colOff>752476</xdr:colOff>
      <xdr:row>127</xdr:row>
      <xdr:rowOff>57150</xdr:rowOff>
    </xdr:to>
    <xdr:sp macro="" textlink="">
      <xdr:nvSpPr>
        <xdr:cNvPr id="9" name="テキスト ボックス 8">
          <a:extLst>
            <a:ext uri="{FF2B5EF4-FFF2-40B4-BE49-F238E27FC236}">
              <a16:creationId xmlns:a16="http://schemas.microsoft.com/office/drawing/2014/main" id="{D334EE0A-7A2E-C38C-43C5-C26BC1A8A164}"/>
            </a:ext>
          </a:extLst>
        </xdr:cNvPr>
        <xdr:cNvSpPr txBox="1"/>
      </xdr:nvSpPr>
      <xdr:spPr>
        <a:xfrm>
          <a:off x="7620000" y="25431750"/>
          <a:ext cx="1038226" cy="295275"/>
        </a:xfrm>
        <a:prstGeom prst="rect">
          <a:avLst/>
        </a:prstGeom>
        <a:solidFill>
          <a:sysClr val="window" lastClr="FFFFFF"/>
        </a:solidFill>
        <a:ln w="19050" cmpd="sng">
          <a:solidFill>
            <a:srgbClr val="FF0000"/>
          </a:solidFill>
          <a:prstDash val="dash"/>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solidFill>
                <a:srgbClr val="FF0000"/>
              </a:solidFill>
            </a:rPr>
            <a:t>←　東北</a:t>
          </a:r>
          <a:r>
            <a:rPr kumimoji="1" lang="en-US" altLang="ja-JP" sz="1050">
              <a:solidFill>
                <a:srgbClr val="FF0000"/>
              </a:solidFill>
            </a:rPr>
            <a:t>0620</a:t>
          </a:r>
        </a:p>
      </xdr:txBody>
    </xdr:sp>
    <xdr:clientData/>
  </xdr:twoCellAnchor>
  <xdr:twoCellAnchor>
    <xdr:from>
      <xdr:col>21</xdr:col>
      <xdr:colOff>66675</xdr:colOff>
      <xdr:row>132</xdr:row>
      <xdr:rowOff>142875</xdr:rowOff>
    </xdr:from>
    <xdr:to>
      <xdr:col>22</xdr:col>
      <xdr:colOff>752476</xdr:colOff>
      <xdr:row>133</xdr:row>
      <xdr:rowOff>190500</xdr:rowOff>
    </xdr:to>
    <xdr:sp macro="" textlink="">
      <xdr:nvSpPr>
        <xdr:cNvPr id="10" name="テキスト ボックス 9">
          <a:extLst>
            <a:ext uri="{FF2B5EF4-FFF2-40B4-BE49-F238E27FC236}">
              <a16:creationId xmlns:a16="http://schemas.microsoft.com/office/drawing/2014/main" id="{CB92F43F-9BB6-72AB-94DB-21F2733CCFB9}"/>
            </a:ext>
          </a:extLst>
        </xdr:cNvPr>
        <xdr:cNvSpPr txBox="1"/>
      </xdr:nvSpPr>
      <xdr:spPr>
        <a:xfrm>
          <a:off x="7620000" y="26908125"/>
          <a:ext cx="1038226" cy="295275"/>
        </a:xfrm>
        <a:prstGeom prst="rect">
          <a:avLst/>
        </a:prstGeom>
        <a:solidFill>
          <a:sysClr val="window" lastClr="FFFFFF"/>
        </a:solidFill>
        <a:ln w="19050" cmpd="sng">
          <a:solidFill>
            <a:srgbClr val="FF0000"/>
          </a:solidFill>
          <a:prstDash val="dash"/>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solidFill>
                <a:srgbClr val="FF0000"/>
              </a:solidFill>
            </a:rPr>
            <a:t>←　東北</a:t>
          </a:r>
          <a:r>
            <a:rPr kumimoji="1" lang="en-US" altLang="ja-JP" sz="1050">
              <a:solidFill>
                <a:srgbClr val="FF0000"/>
              </a:solidFill>
            </a:rPr>
            <a:t>0620</a:t>
          </a:r>
        </a:p>
      </xdr:txBody>
    </xdr:sp>
    <xdr:clientData/>
  </xdr:twoCellAnchor>
  <xdr:twoCellAnchor>
    <xdr:from>
      <xdr:col>0</xdr:col>
      <xdr:colOff>13139</xdr:colOff>
      <xdr:row>197</xdr:row>
      <xdr:rowOff>32846</xdr:rowOff>
    </xdr:from>
    <xdr:to>
      <xdr:col>21</xdr:col>
      <xdr:colOff>273</xdr:colOff>
      <xdr:row>198</xdr:row>
      <xdr:rowOff>1404257</xdr:rowOff>
    </xdr:to>
    <xdr:sp macro="" textlink="">
      <xdr:nvSpPr>
        <xdr:cNvPr id="14" name="吹き出し: 四角形 13">
          <a:extLst>
            <a:ext uri="{FF2B5EF4-FFF2-40B4-BE49-F238E27FC236}">
              <a16:creationId xmlns:a16="http://schemas.microsoft.com/office/drawing/2014/main" id="{6EB99DF8-D8C2-DC27-DE22-F4A1C7DC7FBF}"/>
            </a:ext>
          </a:extLst>
        </xdr:cNvPr>
        <xdr:cNvSpPr/>
      </xdr:nvSpPr>
      <xdr:spPr>
        <a:xfrm>
          <a:off x="13139" y="42084360"/>
          <a:ext cx="6747163" cy="1436726"/>
        </a:xfrm>
        <a:prstGeom prst="wedgeRectCallout">
          <a:avLst>
            <a:gd name="adj1" fmla="val 45130"/>
            <a:gd name="adj2" fmla="val 71499"/>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10</xdr:col>
      <xdr:colOff>236631</xdr:colOff>
      <xdr:row>200</xdr:row>
      <xdr:rowOff>95435</xdr:rowOff>
    </xdr:from>
    <xdr:to>
      <xdr:col>15</xdr:col>
      <xdr:colOff>311692</xdr:colOff>
      <xdr:row>200</xdr:row>
      <xdr:rowOff>363140</xdr:rowOff>
    </xdr:to>
    <xdr:sp macro="" textlink="">
      <xdr:nvSpPr>
        <xdr:cNvPr id="16" name="テキスト ボックス 15">
          <a:extLst>
            <a:ext uri="{FF2B5EF4-FFF2-40B4-BE49-F238E27FC236}">
              <a16:creationId xmlns:a16="http://schemas.microsoft.com/office/drawing/2014/main" id="{CD4A997E-7889-7152-A897-36ECDCE80BF2}"/>
            </a:ext>
          </a:extLst>
        </xdr:cNvPr>
        <xdr:cNvSpPr txBox="1"/>
      </xdr:nvSpPr>
      <xdr:spPr>
        <a:xfrm>
          <a:off x="3748975" y="43815185"/>
          <a:ext cx="1831233" cy="26770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b="1">
              <a:solidFill>
                <a:srgbClr val="FF0000"/>
              </a:solidFill>
            </a:rPr>
            <a:t>全組織回答</a:t>
          </a:r>
        </a:p>
      </xdr:txBody>
    </xdr:sp>
    <xdr:clientData/>
  </xdr:twoCellAnchor>
  <xdr:twoCellAnchor>
    <xdr:from>
      <xdr:col>12</xdr:col>
      <xdr:colOff>29306</xdr:colOff>
      <xdr:row>200</xdr:row>
      <xdr:rowOff>87923</xdr:rowOff>
    </xdr:from>
    <xdr:to>
      <xdr:col>14</xdr:col>
      <xdr:colOff>183173</xdr:colOff>
      <xdr:row>200</xdr:row>
      <xdr:rowOff>388327</xdr:rowOff>
    </xdr:to>
    <xdr:sp macro="" textlink="">
      <xdr:nvSpPr>
        <xdr:cNvPr id="17" name="吹き出し: 四角形 16">
          <a:extLst>
            <a:ext uri="{FF2B5EF4-FFF2-40B4-BE49-F238E27FC236}">
              <a16:creationId xmlns:a16="http://schemas.microsoft.com/office/drawing/2014/main" id="{E5AC9753-2AF6-E91F-FB3E-E1F8783EBDD4}"/>
            </a:ext>
          </a:extLst>
        </xdr:cNvPr>
        <xdr:cNvSpPr/>
      </xdr:nvSpPr>
      <xdr:spPr>
        <a:xfrm>
          <a:off x="4249614" y="43507269"/>
          <a:ext cx="857251" cy="300404"/>
        </a:xfrm>
        <a:prstGeom prst="wedgeRectCallout">
          <a:avLst>
            <a:gd name="adj1" fmla="val 63454"/>
            <a:gd name="adj2" fmla="val -21825"/>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14</xdr:col>
      <xdr:colOff>300404</xdr:colOff>
      <xdr:row>199</xdr:row>
      <xdr:rowOff>168520</xdr:rowOff>
    </xdr:from>
    <xdr:to>
      <xdr:col>19</xdr:col>
      <xdr:colOff>36635</xdr:colOff>
      <xdr:row>213</xdr:row>
      <xdr:rowOff>58616</xdr:rowOff>
    </xdr:to>
    <xdr:sp macro="" textlink="">
      <xdr:nvSpPr>
        <xdr:cNvPr id="19" name="正方形/長方形 18">
          <a:extLst>
            <a:ext uri="{FF2B5EF4-FFF2-40B4-BE49-F238E27FC236}">
              <a16:creationId xmlns:a16="http://schemas.microsoft.com/office/drawing/2014/main" id="{77D08375-D6D6-3CB6-3C9C-69DE57E07E87}"/>
            </a:ext>
          </a:extLst>
        </xdr:cNvPr>
        <xdr:cNvSpPr/>
      </xdr:nvSpPr>
      <xdr:spPr>
        <a:xfrm>
          <a:off x="5224096" y="43375385"/>
          <a:ext cx="1567962" cy="3619500"/>
        </a:xfrm>
        <a:prstGeom prst="rect">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19</xdr:col>
      <xdr:colOff>340179</xdr:colOff>
      <xdr:row>199</xdr:row>
      <xdr:rowOff>168520</xdr:rowOff>
    </xdr:from>
    <xdr:to>
      <xdr:col>21</xdr:col>
      <xdr:colOff>9420</xdr:colOff>
      <xdr:row>213</xdr:row>
      <xdr:rowOff>58616</xdr:rowOff>
    </xdr:to>
    <xdr:sp macro="" textlink="">
      <xdr:nvSpPr>
        <xdr:cNvPr id="22" name="正方形/長方形 21">
          <a:extLst>
            <a:ext uri="{FF2B5EF4-FFF2-40B4-BE49-F238E27FC236}">
              <a16:creationId xmlns:a16="http://schemas.microsoft.com/office/drawing/2014/main" id="{89395C24-A1D6-108A-7B24-5D7276DA2A02}"/>
            </a:ext>
          </a:extLst>
        </xdr:cNvPr>
        <xdr:cNvSpPr/>
      </xdr:nvSpPr>
      <xdr:spPr>
        <a:xfrm>
          <a:off x="7143750" y="43684163"/>
          <a:ext cx="458456" cy="3632060"/>
        </a:xfrm>
        <a:prstGeom prst="rect">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14</xdr:col>
      <xdr:colOff>1065182</xdr:colOff>
      <xdr:row>15</xdr:row>
      <xdr:rowOff>94724</xdr:rowOff>
    </xdr:from>
    <xdr:to>
      <xdr:col>14</xdr:col>
      <xdr:colOff>1907915</xdr:colOff>
      <xdr:row>17</xdr:row>
      <xdr:rowOff>130328</xdr:rowOff>
    </xdr:to>
    <xdr:sp macro="" textlink="">
      <xdr:nvSpPr>
        <xdr:cNvPr id="10" name="正方形/長方形 9">
          <a:extLst>
            <a:ext uri="{FF2B5EF4-FFF2-40B4-BE49-F238E27FC236}">
              <a16:creationId xmlns:a16="http://schemas.microsoft.com/office/drawing/2014/main" id="{6E812290-927E-4F6B-9E5B-234861C2653D}"/>
            </a:ext>
          </a:extLst>
        </xdr:cNvPr>
        <xdr:cNvSpPr/>
      </xdr:nvSpPr>
      <xdr:spPr>
        <a:xfrm>
          <a:off x="8729144" y="2761724"/>
          <a:ext cx="842733" cy="372642"/>
        </a:xfrm>
        <a:prstGeom prst="rect">
          <a:avLst/>
        </a:prstGeom>
        <a:solidFill>
          <a:schemeClr val="accent2">
            <a:lumMod val="20000"/>
            <a:lumOff val="8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14</xdr:col>
      <xdr:colOff>563024</xdr:colOff>
      <xdr:row>10</xdr:row>
      <xdr:rowOff>75018</xdr:rowOff>
    </xdr:from>
    <xdr:to>
      <xdr:col>14</xdr:col>
      <xdr:colOff>1740775</xdr:colOff>
      <xdr:row>12</xdr:row>
      <xdr:rowOff>110621</xdr:rowOff>
    </xdr:to>
    <xdr:sp macro="" textlink="">
      <xdr:nvSpPr>
        <xdr:cNvPr id="11" name="正方形/長方形 10">
          <a:extLst>
            <a:ext uri="{FF2B5EF4-FFF2-40B4-BE49-F238E27FC236}">
              <a16:creationId xmlns:a16="http://schemas.microsoft.com/office/drawing/2014/main" id="{BC304743-513F-46BC-8B91-7CABE37A006C}"/>
            </a:ext>
          </a:extLst>
        </xdr:cNvPr>
        <xdr:cNvSpPr/>
      </xdr:nvSpPr>
      <xdr:spPr>
        <a:xfrm>
          <a:off x="8229007" y="1914328"/>
          <a:ext cx="1177751" cy="377190"/>
        </a:xfrm>
        <a:prstGeom prst="rect">
          <a:avLst/>
        </a:prstGeom>
        <a:solidFill>
          <a:schemeClr val="accent2">
            <a:lumMod val="20000"/>
            <a:lumOff val="8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14</xdr:col>
      <xdr:colOff>1320362</xdr:colOff>
      <xdr:row>5</xdr:row>
      <xdr:rowOff>121000</xdr:rowOff>
    </xdr:from>
    <xdr:to>
      <xdr:col>14</xdr:col>
      <xdr:colOff>2163095</xdr:colOff>
      <xdr:row>7</xdr:row>
      <xdr:rowOff>156604</xdr:rowOff>
    </xdr:to>
    <xdr:sp macro="" textlink="">
      <xdr:nvSpPr>
        <xdr:cNvPr id="12" name="正方形/長方形 11">
          <a:extLst>
            <a:ext uri="{FF2B5EF4-FFF2-40B4-BE49-F238E27FC236}">
              <a16:creationId xmlns:a16="http://schemas.microsoft.com/office/drawing/2014/main" id="{51A7E5F8-B9FB-447A-88BC-0CD40D10BE3D}"/>
            </a:ext>
          </a:extLst>
        </xdr:cNvPr>
        <xdr:cNvSpPr/>
      </xdr:nvSpPr>
      <xdr:spPr>
        <a:xfrm>
          <a:off x="8986345" y="1106345"/>
          <a:ext cx="842733" cy="377190"/>
        </a:xfrm>
        <a:prstGeom prst="rect">
          <a:avLst/>
        </a:prstGeom>
        <a:solidFill>
          <a:schemeClr val="accent2">
            <a:lumMod val="20000"/>
            <a:lumOff val="8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14</xdr:col>
      <xdr:colOff>2548758</xdr:colOff>
      <xdr:row>2</xdr:row>
      <xdr:rowOff>183931</xdr:rowOff>
    </xdr:from>
    <xdr:to>
      <xdr:col>14</xdr:col>
      <xdr:colOff>3389586</xdr:colOff>
      <xdr:row>5</xdr:row>
      <xdr:rowOff>13138</xdr:rowOff>
    </xdr:to>
    <xdr:sp macro="" textlink="">
      <xdr:nvSpPr>
        <xdr:cNvPr id="4" name="正方形/長方形 3">
          <a:extLst>
            <a:ext uri="{FF2B5EF4-FFF2-40B4-BE49-F238E27FC236}">
              <a16:creationId xmlns:a16="http://schemas.microsoft.com/office/drawing/2014/main" id="{F8E25EDA-5F03-4F25-A16A-BFBF92C53934}"/>
            </a:ext>
          </a:extLst>
        </xdr:cNvPr>
        <xdr:cNvSpPr/>
      </xdr:nvSpPr>
      <xdr:spPr>
        <a:xfrm>
          <a:off x="10214741" y="617483"/>
          <a:ext cx="840828" cy="381000"/>
        </a:xfrm>
        <a:prstGeom prst="rect">
          <a:avLst/>
        </a:prstGeom>
        <a:solidFill>
          <a:schemeClr val="accent3">
            <a:lumMod val="40000"/>
            <a:lumOff val="6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14</xdr:col>
      <xdr:colOff>3794956</xdr:colOff>
      <xdr:row>5</xdr:row>
      <xdr:rowOff>70353</xdr:rowOff>
    </xdr:from>
    <xdr:to>
      <xdr:col>15</xdr:col>
      <xdr:colOff>262758</xdr:colOff>
      <xdr:row>7</xdr:row>
      <xdr:rowOff>115482</xdr:rowOff>
    </xdr:to>
    <xdr:sp macro="" textlink="">
      <xdr:nvSpPr>
        <xdr:cNvPr id="5" name="正方形/長方形 4">
          <a:extLst>
            <a:ext uri="{FF2B5EF4-FFF2-40B4-BE49-F238E27FC236}">
              <a16:creationId xmlns:a16="http://schemas.microsoft.com/office/drawing/2014/main" id="{FA139C29-A954-4BEE-ACF1-F78550430E81}"/>
            </a:ext>
          </a:extLst>
        </xdr:cNvPr>
        <xdr:cNvSpPr/>
      </xdr:nvSpPr>
      <xdr:spPr>
        <a:xfrm>
          <a:off x="11460939" y="1055698"/>
          <a:ext cx="842733" cy="386715"/>
        </a:xfrm>
        <a:prstGeom prst="rect">
          <a:avLst/>
        </a:prstGeom>
        <a:solidFill>
          <a:schemeClr val="accent3">
            <a:lumMod val="40000"/>
            <a:lumOff val="6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14</xdr:col>
      <xdr:colOff>4113026</xdr:colOff>
      <xdr:row>10</xdr:row>
      <xdr:rowOff>55311</xdr:rowOff>
    </xdr:from>
    <xdr:to>
      <xdr:col>16</xdr:col>
      <xdr:colOff>70354</xdr:colOff>
      <xdr:row>12</xdr:row>
      <xdr:rowOff>102344</xdr:rowOff>
    </xdr:to>
    <xdr:sp macro="" textlink="">
      <xdr:nvSpPr>
        <xdr:cNvPr id="6" name="正方形/長方形 5">
          <a:extLst>
            <a:ext uri="{FF2B5EF4-FFF2-40B4-BE49-F238E27FC236}">
              <a16:creationId xmlns:a16="http://schemas.microsoft.com/office/drawing/2014/main" id="{DA081AC3-502E-4E2A-937B-9D086A86666B}"/>
            </a:ext>
          </a:extLst>
        </xdr:cNvPr>
        <xdr:cNvSpPr/>
      </xdr:nvSpPr>
      <xdr:spPr>
        <a:xfrm>
          <a:off x="11779009" y="1894621"/>
          <a:ext cx="844638" cy="388620"/>
        </a:xfrm>
        <a:prstGeom prst="rect">
          <a:avLst/>
        </a:prstGeom>
        <a:solidFill>
          <a:schemeClr val="accent3">
            <a:lumMod val="40000"/>
            <a:lumOff val="6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14</xdr:col>
      <xdr:colOff>4053905</xdr:colOff>
      <xdr:row>15</xdr:row>
      <xdr:rowOff>98534</xdr:rowOff>
    </xdr:from>
    <xdr:to>
      <xdr:col>16</xdr:col>
      <xdr:colOff>9328</xdr:colOff>
      <xdr:row>17</xdr:row>
      <xdr:rowOff>137948</xdr:rowOff>
    </xdr:to>
    <xdr:sp macro="" textlink="">
      <xdr:nvSpPr>
        <xdr:cNvPr id="7" name="正方形/長方形 6">
          <a:extLst>
            <a:ext uri="{FF2B5EF4-FFF2-40B4-BE49-F238E27FC236}">
              <a16:creationId xmlns:a16="http://schemas.microsoft.com/office/drawing/2014/main" id="{87D9EC6F-F6E1-493D-A331-E3328DAE8972}"/>
            </a:ext>
          </a:extLst>
        </xdr:cNvPr>
        <xdr:cNvSpPr/>
      </xdr:nvSpPr>
      <xdr:spPr>
        <a:xfrm>
          <a:off x="11719888" y="2791810"/>
          <a:ext cx="842733" cy="381000"/>
        </a:xfrm>
        <a:prstGeom prst="rect">
          <a:avLst/>
        </a:prstGeom>
        <a:solidFill>
          <a:srgbClr val="FFFFCC"/>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14</xdr:col>
      <xdr:colOff>1758577</xdr:colOff>
      <xdr:row>18</xdr:row>
      <xdr:rowOff>166983</xdr:rowOff>
    </xdr:from>
    <xdr:to>
      <xdr:col>14</xdr:col>
      <xdr:colOff>2599405</xdr:colOff>
      <xdr:row>21</xdr:row>
      <xdr:rowOff>35604</xdr:rowOff>
    </xdr:to>
    <xdr:sp macro="" textlink="">
      <xdr:nvSpPr>
        <xdr:cNvPr id="9" name="正方形/長方形 8">
          <a:extLst>
            <a:ext uri="{FF2B5EF4-FFF2-40B4-BE49-F238E27FC236}">
              <a16:creationId xmlns:a16="http://schemas.microsoft.com/office/drawing/2014/main" id="{3505E297-61C8-4CCF-9512-7087472B1A39}"/>
            </a:ext>
          </a:extLst>
        </xdr:cNvPr>
        <xdr:cNvSpPr/>
      </xdr:nvSpPr>
      <xdr:spPr>
        <a:xfrm>
          <a:off x="9424560" y="3372638"/>
          <a:ext cx="840828" cy="381000"/>
        </a:xfrm>
        <a:prstGeom prst="rect">
          <a:avLst/>
        </a:prstGeom>
        <a:solidFill>
          <a:srgbClr val="FFFFCC"/>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14</xdr:col>
      <xdr:colOff>3291905</xdr:colOff>
      <xdr:row>19</xdr:row>
      <xdr:rowOff>4664</xdr:rowOff>
    </xdr:from>
    <xdr:to>
      <xdr:col>14</xdr:col>
      <xdr:colOff>4132733</xdr:colOff>
      <xdr:row>21</xdr:row>
      <xdr:rowOff>44078</xdr:rowOff>
    </xdr:to>
    <xdr:sp macro="" textlink="">
      <xdr:nvSpPr>
        <xdr:cNvPr id="8" name="正方形/長方形 7">
          <a:extLst>
            <a:ext uri="{FF2B5EF4-FFF2-40B4-BE49-F238E27FC236}">
              <a16:creationId xmlns:a16="http://schemas.microsoft.com/office/drawing/2014/main" id="{3F7BEA5E-FA56-407E-B716-5A428F6C974E}"/>
            </a:ext>
          </a:extLst>
        </xdr:cNvPr>
        <xdr:cNvSpPr/>
      </xdr:nvSpPr>
      <xdr:spPr>
        <a:xfrm>
          <a:off x="10957888" y="3381112"/>
          <a:ext cx="840828" cy="381000"/>
        </a:xfrm>
        <a:prstGeom prst="rect">
          <a:avLst/>
        </a:prstGeom>
        <a:solidFill>
          <a:srgbClr val="FFFFCC"/>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13</xdr:col>
      <xdr:colOff>8755</xdr:colOff>
      <xdr:row>2</xdr:row>
      <xdr:rowOff>7397</xdr:rowOff>
    </xdr:from>
    <xdr:to>
      <xdr:col>18</xdr:col>
      <xdr:colOff>0</xdr:colOff>
      <xdr:row>22</xdr:row>
      <xdr:rowOff>18027</xdr:rowOff>
    </xdr:to>
    <xdr:graphicFrame macro="">
      <xdr:nvGraphicFramePr>
        <xdr:cNvPr id="2" name="グラフ 1">
          <a:extLst>
            <a:ext uri="{FF2B5EF4-FFF2-40B4-BE49-F238E27FC236}">
              <a16:creationId xmlns:a16="http://schemas.microsoft.com/office/drawing/2014/main" id="{C417D449-E9E6-4E55-92AF-B35A8970FB4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c:userShapes xmlns:c="http://schemas.openxmlformats.org/drawingml/2006/chart">
  <cdr:relSizeAnchor xmlns:cdr="http://schemas.openxmlformats.org/drawingml/2006/chartDrawing">
    <cdr:from>
      <cdr:x>0.8245</cdr:x>
      <cdr:y>0.91708</cdr:y>
    </cdr:from>
    <cdr:to>
      <cdr:x>0.99845</cdr:x>
      <cdr:y>1</cdr:y>
    </cdr:to>
    <cdr:sp macro="" textlink="">
      <cdr:nvSpPr>
        <cdr:cNvPr id="2" name="テキスト ボックス 1">
          <a:extLst xmlns:a="http://schemas.openxmlformats.org/drawingml/2006/main">
            <a:ext uri="{FF2B5EF4-FFF2-40B4-BE49-F238E27FC236}">
              <a16:creationId xmlns:a16="http://schemas.microsoft.com/office/drawing/2014/main" id="{A8ACE666-4D4C-4E80-9B1E-95ACBC615087}"/>
            </a:ext>
          </a:extLst>
        </cdr:cNvPr>
        <cdr:cNvSpPr txBox="1"/>
      </cdr:nvSpPr>
      <cdr:spPr>
        <a:xfrm xmlns:a="http://schemas.openxmlformats.org/drawingml/2006/main">
          <a:off x="5056640" y="3191098"/>
          <a:ext cx="1066800" cy="288537"/>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pPr algn="r"/>
          <a:r>
            <a:rPr lang="en-US" altLang="ja-JP" sz="900"/>
            <a:t>※</a:t>
          </a:r>
          <a:r>
            <a:rPr lang="ja-JP" altLang="en-US" sz="900"/>
            <a:t>値は偏差値</a:t>
          </a:r>
        </a:p>
      </cdr:txBody>
    </cdr:sp>
  </cdr:relSizeAnchor>
</c:userShapes>
</file>

<file path=xl/drawings/drawing4.xml><?xml version="1.0" encoding="utf-8"?>
<xdr:wsDr xmlns:xdr="http://schemas.openxmlformats.org/drawingml/2006/spreadsheetDrawing" xmlns:a="http://schemas.openxmlformats.org/drawingml/2006/main">
  <xdr:twoCellAnchor>
    <xdr:from>
      <xdr:col>13</xdr:col>
      <xdr:colOff>1535</xdr:colOff>
      <xdr:row>2</xdr:row>
      <xdr:rowOff>2969</xdr:rowOff>
    </xdr:from>
    <xdr:to>
      <xdr:col>16</xdr:col>
      <xdr:colOff>15035</xdr:colOff>
      <xdr:row>22</xdr:row>
      <xdr:rowOff>0</xdr:rowOff>
    </xdr:to>
    <xdr:graphicFrame macro="">
      <xdr:nvGraphicFramePr>
        <xdr:cNvPr id="2" name="グラフ 1">
          <a:extLst>
            <a:ext uri="{FF2B5EF4-FFF2-40B4-BE49-F238E27FC236}">
              <a16:creationId xmlns:a16="http://schemas.microsoft.com/office/drawing/2014/main" id="{00000000-0008-0000-02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5.xml><?xml version="1.0" encoding="utf-8"?>
<c:userShapes xmlns:c="http://schemas.openxmlformats.org/drawingml/2006/chart">
  <cdr:relSizeAnchor xmlns:cdr="http://schemas.openxmlformats.org/drawingml/2006/chartDrawing">
    <cdr:from>
      <cdr:x>0.00182</cdr:x>
      <cdr:y>0.11681</cdr:y>
    </cdr:from>
    <cdr:to>
      <cdr:x>0.33667</cdr:x>
      <cdr:y>0.24496</cdr:y>
    </cdr:to>
    <cdr:sp macro="" textlink="">
      <cdr:nvSpPr>
        <cdr:cNvPr id="2" name="テキスト ボックス 1"/>
        <cdr:cNvSpPr txBox="1"/>
      </cdr:nvSpPr>
      <cdr:spPr>
        <a:xfrm xmlns:a="http://schemas.openxmlformats.org/drawingml/2006/main">
          <a:off x="9351" y="367147"/>
          <a:ext cx="1719942" cy="402771"/>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r>
            <a:rPr lang="en-US" altLang="ja-JP" sz="1400" b="1">
              <a:solidFill>
                <a:sysClr val="windowText" lastClr="000000"/>
              </a:solidFill>
              <a:latin typeface="HG丸ｺﾞｼｯｸM-PRO" panose="020F0600000000000000" pitchFamily="50" charset="-128"/>
              <a:ea typeface="HG丸ｺﾞｼｯｸM-PRO" panose="020F0600000000000000" pitchFamily="50" charset="-128"/>
            </a:rPr>
            <a:t>《</a:t>
          </a:r>
          <a:r>
            <a:rPr lang="ja-JP" altLang="en-US" sz="1400" b="1">
              <a:solidFill>
                <a:sysClr val="windowText" lastClr="000000"/>
              </a:solidFill>
              <a:latin typeface="HG丸ｺﾞｼｯｸM-PRO" panose="020F0600000000000000" pitchFamily="50" charset="-128"/>
              <a:ea typeface="HG丸ｺﾞｼｯｸM-PRO" panose="020F0600000000000000" pitchFamily="50" charset="-128"/>
            </a:rPr>
            <a:t>活動の実施状況</a:t>
          </a:r>
          <a:r>
            <a:rPr lang="en-US" altLang="ja-JP" sz="1100" b="1">
              <a:solidFill>
                <a:sysClr val="windowText" lastClr="000000"/>
              </a:solidFill>
              <a:effectLst/>
              <a:latin typeface="+mn-lt"/>
              <a:ea typeface="+mn-ea"/>
              <a:cs typeface="+mn-cs"/>
            </a:rPr>
            <a:t>》</a:t>
          </a:r>
        </a:p>
        <a:p xmlns:a="http://schemas.openxmlformats.org/drawingml/2006/main">
          <a:endParaRPr lang="ja-JP" altLang="en-US" sz="1400" b="1">
            <a:solidFill>
              <a:srgbClr val="00B050"/>
            </a:solidFill>
            <a:latin typeface="HG丸ｺﾞｼｯｸM-PRO" panose="020F0600000000000000" pitchFamily="50" charset="-128"/>
            <a:ea typeface="HG丸ｺﾞｼｯｸM-PRO" panose="020F0600000000000000" pitchFamily="50" charset="-128"/>
          </a:endParaRPr>
        </a:p>
      </cdr:txBody>
    </cdr:sp>
  </cdr:relSizeAnchor>
  <cdr:relSizeAnchor xmlns:cdr="http://schemas.openxmlformats.org/drawingml/2006/chartDrawing">
    <cdr:from>
      <cdr:x>0</cdr:x>
      <cdr:y>0.73331</cdr:y>
    </cdr:from>
    <cdr:to>
      <cdr:x>0.33485</cdr:x>
      <cdr:y>1</cdr:y>
    </cdr:to>
    <cdr:sp macro="" textlink="">
      <cdr:nvSpPr>
        <cdr:cNvPr id="4" name="テキスト ボックス 3"/>
        <cdr:cNvSpPr txBox="1"/>
      </cdr:nvSpPr>
      <cdr:spPr>
        <a:xfrm xmlns:a="http://schemas.openxmlformats.org/drawingml/2006/main">
          <a:off x="0" y="2304803"/>
          <a:ext cx="1719942" cy="838200"/>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r>
            <a:rPr lang="en-US" altLang="ja-JP" sz="1400" b="1">
              <a:solidFill>
                <a:sysClr val="windowText" lastClr="000000"/>
              </a:solidFill>
              <a:latin typeface="HG丸ｺﾞｼｯｸM-PRO" panose="020F0600000000000000" pitchFamily="50" charset="-128"/>
              <a:ea typeface="HG丸ｺﾞｼｯｸM-PRO" panose="020F0600000000000000" pitchFamily="50" charset="-128"/>
            </a:rPr>
            <a:t>《</a:t>
          </a:r>
          <a:r>
            <a:rPr lang="ja-JP" altLang="en-US" sz="1400" b="1">
              <a:solidFill>
                <a:sysClr val="windowText" lastClr="000000"/>
              </a:solidFill>
              <a:latin typeface="HG丸ｺﾞｼｯｸM-PRO" panose="020F0600000000000000" pitchFamily="50" charset="-128"/>
              <a:ea typeface="HG丸ｺﾞｼｯｸM-PRO" panose="020F0600000000000000" pitchFamily="50" charset="-128"/>
            </a:rPr>
            <a:t>活動の継続や</a:t>
          </a:r>
          <a:endParaRPr lang="en-US" altLang="ja-JP" sz="1400" b="1">
            <a:solidFill>
              <a:sysClr val="windowText" lastClr="000000"/>
            </a:solidFill>
            <a:latin typeface="HG丸ｺﾞｼｯｸM-PRO" panose="020F0600000000000000" pitchFamily="50" charset="-128"/>
            <a:ea typeface="HG丸ｺﾞｼｯｸM-PRO" panose="020F0600000000000000" pitchFamily="50" charset="-128"/>
          </a:endParaRPr>
        </a:p>
        <a:p xmlns:a="http://schemas.openxmlformats.org/drawingml/2006/main">
          <a:r>
            <a:rPr lang="ja-JP" altLang="en-US" sz="1400" b="1">
              <a:solidFill>
                <a:sysClr val="windowText" lastClr="000000"/>
              </a:solidFill>
              <a:latin typeface="HG丸ｺﾞｼｯｸM-PRO" panose="020F0600000000000000" pitchFamily="50" charset="-128"/>
              <a:ea typeface="HG丸ｺﾞｼｯｸM-PRO" panose="020F0600000000000000" pitchFamily="50" charset="-128"/>
            </a:rPr>
            <a:t>　展開に向けた</a:t>
          </a:r>
          <a:endParaRPr lang="en-US" altLang="ja-JP" sz="1400" b="1">
            <a:solidFill>
              <a:sysClr val="windowText" lastClr="000000"/>
            </a:solidFill>
            <a:latin typeface="HG丸ｺﾞｼｯｸM-PRO" panose="020F0600000000000000" pitchFamily="50" charset="-128"/>
            <a:ea typeface="HG丸ｺﾞｼｯｸM-PRO" panose="020F0600000000000000" pitchFamily="50" charset="-128"/>
          </a:endParaRPr>
        </a:p>
        <a:p xmlns:a="http://schemas.openxmlformats.org/drawingml/2006/main">
          <a:r>
            <a:rPr lang="ja-JP" altLang="en-US" sz="1400" b="1">
              <a:solidFill>
                <a:sysClr val="windowText" lastClr="000000"/>
              </a:solidFill>
              <a:latin typeface="HG丸ｺﾞｼｯｸM-PRO" panose="020F0600000000000000" pitchFamily="50" charset="-128"/>
              <a:ea typeface="HG丸ｺﾞｼｯｸM-PRO" panose="020F0600000000000000" pitchFamily="50" charset="-128"/>
            </a:rPr>
            <a:t>　取組の実施状況</a:t>
          </a:r>
          <a:r>
            <a:rPr lang="en-US" altLang="ja-JP" sz="1400" b="1">
              <a:solidFill>
                <a:sysClr val="windowText" lastClr="000000"/>
              </a:solidFill>
              <a:effectLst/>
              <a:latin typeface="HG丸ｺﾞｼｯｸM-PRO" panose="020F0600000000000000" pitchFamily="50" charset="-128"/>
              <a:ea typeface="HG丸ｺﾞｼｯｸM-PRO" panose="020F0600000000000000" pitchFamily="50" charset="-128"/>
              <a:cs typeface="+mn-cs"/>
            </a:rPr>
            <a:t>》</a:t>
          </a:r>
          <a:endParaRPr lang="ja-JP" altLang="en-US" sz="1400" b="1">
            <a:solidFill>
              <a:sysClr val="windowText" lastClr="000000"/>
            </a:solidFill>
            <a:latin typeface="HG丸ｺﾞｼｯｸM-PRO" panose="020F0600000000000000" pitchFamily="50" charset="-128"/>
            <a:ea typeface="HG丸ｺﾞｼｯｸM-PRO" panose="020F0600000000000000" pitchFamily="50" charset="-128"/>
          </a:endParaRPr>
        </a:p>
      </cdr:txBody>
    </cdr:sp>
  </cdr:relSizeAnchor>
</c:userShapes>
</file>

<file path=xl/drawings/drawing6.xml><?xml version="1.0" encoding="utf-8"?>
<xdr:wsDr xmlns:xdr="http://schemas.openxmlformats.org/drawingml/2006/spreadsheetDrawing" xmlns:a="http://schemas.openxmlformats.org/drawingml/2006/main">
  <xdr:twoCellAnchor>
    <xdr:from>
      <xdr:col>13</xdr:col>
      <xdr:colOff>1535</xdr:colOff>
      <xdr:row>2</xdr:row>
      <xdr:rowOff>2969</xdr:rowOff>
    </xdr:from>
    <xdr:to>
      <xdr:col>16</xdr:col>
      <xdr:colOff>15035</xdr:colOff>
      <xdr:row>22</xdr:row>
      <xdr:rowOff>0</xdr:rowOff>
    </xdr:to>
    <xdr:graphicFrame macro="">
      <xdr:nvGraphicFramePr>
        <xdr:cNvPr id="2" name="グラフ 1">
          <a:extLst>
            <a:ext uri="{FF2B5EF4-FFF2-40B4-BE49-F238E27FC236}">
              <a16:creationId xmlns:a16="http://schemas.microsoft.com/office/drawing/2014/main" id="{00000000-0008-0000-03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7.xml><?xml version="1.0" encoding="utf-8"?>
<c:userShapes xmlns:c="http://schemas.openxmlformats.org/drawingml/2006/chart">
  <cdr:relSizeAnchor xmlns:cdr="http://schemas.openxmlformats.org/drawingml/2006/chartDrawing">
    <cdr:from>
      <cdr:x>0.00182</cdr:x>
      <cdr:y>0.11681</cdr:y>
    </cdr:from>
    <cdr:to>
      <cdr:x>0.33667</cdr:x>
      <cdr:y>0.24496</cdr:y>
    </cdr:to>
    <cdr:sp macro="" textlink="">
      <cdr:nvSpPr>
        <cdr:cNvPr id="2" name="テキスト ボックス 1"/>
        <cdr:cNvSpPr txBox="1"/>
      </cdr:nvSpPr>
      <cdr:spPr>
        <a:xfrm xmlns:a="http://schemas.openxmlformats.org/drawingml/2006/main">
          <a:off x="9351" y="367147"/>
          <a:ext cx="1719942" cy="402771"/>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r>
            <a:rPr lang="en-US" altLang="ja-JP" sz="1400" b="1">
              <a:solidFill>
                <a:sysClr val="windowText" lastClr="000000"/>
              </a:solidFill>
              <a:latin typeface="HG丸ｺﾞｼｯｸM-PRO" panose="020F0600000000000000" pitchFamily="50" charset="-128"/>
              <a:ea typeface="HG丸ｺﾞｼｯｸM-PRO" panose="020F0600000000000000" pitchFamily="50" charset="-128"/>
            </a:rPr>
            <a:t>《</a:t>
          </a:r>
          <a:r>
            <a:rPr lang="ja-JP" altLang="en-US" sz="1400" b="1">
              <a:solidFill>
                <a:sysClr val="windowText" lastClr="000000"/>
              </a:solidFill>
              <a:latin typeface="HG丸ｺﾞｼｯｸM-PRO" panose="020F0600000000000000" pitchFamily="50" charset="-128"/>
              <a:ea typeface="HG丸ｺﾞｼｯｸM-PRO" panose="020F0600000000000000" pitchFamily="50" charset="-128"/>
            </a:rPr>
            <a:t>活動の実施状況</a:t>
          </a:r>
          <a:r>
            <a:rPr lang="en-US" altLang="ja-JP" sz="1100" b="1">
              <a:solidFill>
                <a:sysClr val="windowText" lastClr="000000"/>
              </a:solidFill>
              <a:effectLst/>
              <a:latin typeface="+mn-lt"/>
              <a:ea typeface="+mn-ea"/>
              <a:cs typeface="+mn-cs"/>
            </a:rPr>
            <a:t>》</a:t>
          </a:r>
        </a:p>
        <a:p xmlns:a="http://schemas.openxmlformats.org/drawingml/2006/main">
          <a:endParaRPr lang="ja-JP" altLang="en-US" sz="1400" b="1">
            <a:solidFill>
              <a:srgbClr val="00B050"/>
            </a:solidFill>
            <a:latin typeface="HG丸ｺﾞｼｯｸM-PRO" panose="020F0600000000000000" pitchFamily="50" charset="-128"/>
            <a:ea typeface="HG丸ｺﾞｼｯｸM-PRO" panose="020F0600000000000000" pitchFamily="50" charset="-128"/>
          </a:endParaRPr>
        </a:p>
      </cdr:txBody>
    </cdr:sp>
  </cdr:relSizeAnchor>
  <cdr:relSizeAnchor xmlns:cdr="http://schemas.openxmlformats.org/drawingml/2006/chartDrawing">
    <cdr:from>
      <cdr:x>0</cdr:x>
      <cdr:y>0.73331</cdr:y>
    </cdr:from>
    <cdr:to>
      <cdr:x>0.33485</cdr:x>
      <cdr:y>1</cdr:y>
    </cdr:to>
    <cdr:sp macro="" textlink="">
      <cdr:nvSpPr>
        <cdr:cNvPr id="4" name="テキスト ボックス 3"/>
        <cdr:cNvSpPr txBox="1"/>
      </cdr:nvSpPr>
      <cdr:spPr>
        <a:xfrm xmlns:a="http://schemas.openxmlformats.org/drawingml/2006/main">
          <a:off x="0" y="2304803"/>
          <a:ext cx="1719942" cy="838200"/>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r>
            <a:rPr lang="en-US" altLang="ja-JP" sz="1400" b="1">
              <a:solidFill>
                <a:sysClr val="windowText" lastClr="000000"/>
              </a:solidFill>
              <a:latin typeface="HG丸ｺﾞｼｯｸM-PRO" panose="020F0600000000000000" pitchFamily="50" charset="-128"/>
              <a:ea typeface="HG丸ｺﾞｼｯｸM-PRO" panose="020F0600000000000000" pitchFamily="50" charset="-128"/>
            </a:rPr>
            <a:t>《</a:t>
          </a:r>
          <a:r>
            <a:rPr lang="ja-JP" altLang="en-US" sz="1400" b="1">
              <a:solidFill>
                <a:sysClr val="windowText" lastClr="000000"/>
              </a:solidFill>
              <a:latin typeface="HG丸ｺﾞｼｯｸM-PRO" panose="020F0600000000000000" pitchFamily="50" charset="-128"/>
              <a:ea typeface="HG丸ｺﾞｼｯｸM-PRO" panose="020F0600000000000000" pitchFamily="50" charset="-128"/>
            </a:rPr>
            <a:t>活動の継続や</a:t>
          </a:r>
          <a:endParaRPr lang="en-US" altLang="ja-JP" sz="1400" b="1">
            <a:solidFill>
              <a:sysClr val="windowText" lastClr="000000"/>
            </a:solidFill>
            <a:latin typeface="HG丸ｺﾞｼｯｸM-PRO" panose="020F0600000000000000" pitchFamily="50" charset="-128"/>
            <a:ea typeface="HG丸ｺﾞｼｯｸM-PRO" panose="020F0600000000000000" pitchFamily="50" charset="-128"/>
          </a:endParaRPr>
        </a:p>
        <a:p xmlns:a="http://schemas.openxmlformats.org/drawingml/2006/main">
          <a:r>
            <a:rPr lang="ja-JP" altLang="en-US" sz="1400" b="1">
              <a:solidFill>
                <a:sysClr val="windowText" lastClr="000000"/>
              </a:solidFill>
              <a:latin typeface="HG丸ｺﾞｼｯｸM-PRO" panose="020F0600000000000000" pitchFamily="50" charset="-128"/>
              <a:ea typeface="HG丸ｺﾞｼｯｸM-PRO" panose="020F0600000000000000" pitchFamily="50" charset="-128"/>
            </a:rPr>
            <a:t>　展開に向けた</a:t>
          </a:r>
          <a:endParaRPr lang="en-US" altLang="ja-JP" sz="1400" b="1">
            <a:solidFill>
              <a:sysClr val="windowText" lastClr="000000"/>
            </a:solidFill>
            <a:latin typeface="HG丸ｺﾞｼｯｸM-PRO" panose="020F0600000000000000" pitchFamily="50" charset="-128"/>
            <a:ea typeface="HG丸ｺﾞｼｯｸM-PRO" panose="020F0600000000000000" pitchFamily="50" charset="-128"/>
          </a:endParaRPr>
        </a:p>
        <a:p xmlns:a="http://schemas.openxmlformats.org/drawingml/2006/main">
          <a:r>
            <a:rPr lang="ja-JP" altLang="en-US" sz="1400" b="1">
              <a:solidFill>
                <a:sysClr val="windowText" lastClr="000000"/>
              </a:solidFill>
              <a:latin typeface="HG丸ｺﾞｼｯｸM-PRO" panose="020F0600000000000000" pitchFamily="50" charset="-128"/>
              <a:ea typeface="HG丸ｺﾞｼｯｸM-PRO" panose="020F0600000000000000" pitchFamily="50" charset="-128"/>
            </a:rPr>
            <a:t>　取組の実施状況</a:t>
          </a:r>
          <a:r>
            <a:rPr lang="en-US" altLang="ja-JP" sz="1400" b="1">
              <a:solidFill>
                <a:sysClr val="windowText" lastClr="000000"/>
              </a:solidFill>
              <a:effectLst/>
              <a:latin typeface="HG丸ｺﾞｼｯｸM-PRO" panose="020F0600000000000000" pitchFamily="50" charset="-128"/>
              <a:ea typeface="HG丸ｺﾞｼｯｸM-PRO" panose="020F0600000000000000" pitchFamily="50" charset="-128"/>
              <a:cs typeface="+mn-cs"/>
            </a:rPr>
            <a:t>》</a:t>
          </a:r>
          <a:endParaRPr lang="ja-JP" altLang="en-US" sz="1400" b="1">
            <a:solidFill>
              <a:sysClr val="windowText" lastClr="000000"/>
            </a:solidFill>
            <a:latin typeface="HG丸ｺﾞｼｯｸM-PRO" panose="020F0600000000000000" pitchFamily="50" charset="-128"/>
            <a:ea typeface="HG丸ｺﾞｼｯｸM-PRO" panose="020F0600000000000000" pitchFamily="50" charset="-128"/>
          </a:endParaRPr>
        </a:p>
      </cdr:txBody>
    </cdr:sp>
  </cdr:relSizeAnchor>
</c:userShapes>
</file>

<file path=xl/drawings/drawing8.xml><?xml version="1.0" encoding="utf-8"?>
<xdr:wsDr xmlns:xdr="http://schemas.openxmlformats.org/drawingml/2006/spreadsheetDrawing" xmlns:a="http://schemas.openxmlformats.org/drawingml/2006/main">
  <xdr:twoCellAnchor editAs="oneCell">
    <xdr:from>
      <xdr:col>0</xdr:col>
      <xdr:colOff>209550</xdr:colOff>
      <xdr:row>1</xdr:row>
      <xdr:rowOff>28575</xdr:rowOff>
    </xdr:from>
    <xdr:to>
      <xdr:col>4</xdr:col>
      <xdr:colOff>5114925</xdr:colOff>
      <xdr:row>6</xdr:row>
      <xdr:rowOff>114300</xdr:rowOff>
    </xdr:to>
    <xdr:sp macro="" textlink="">
      <xdr:nvSpPr>
        <xdr:cNvPr id="2" name="テキスト ボックス 1">
          <a:extLst>
            <a:ext uri="{FF2B5EF4-FFF2-40B4-BE49-F238E27FC236}">
              <a16:creationId xmlns:a16="http://schemas.microsoft.com/office/drawing/2014/main" id="{00000000-0008-0000-0600-000002000000}"/>
            </a:ext>
          </a:extLst>
        </xdr:cNvPr>
        <xdr:cNvSpPr txBox="1"/>
      </xdr:nvSpPr>
      <xdr:spPr>
        <a:xfrm>
          <a:off x="209550" y="247650"/>
          <a:ext cx="8162925" cy="8477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marL="72000" indent="-504000" algn="l">
            <a:lnSpc>
              <a:spcPts val="1200"/>
            </a:lnSpc>
          </a:pPr>
          <a:r>
            <a:rPr kumimoji="1" lang="ja-JP" altLang="en-US" sz="1000"/>
            <a:t>集計用シートの</a:t>
          </a:r>
          <a:r>
            <a:rPr kumimoji="1" lang="en-US" altLang="ja-JP" sz="1000"/>
            <a:t>BR</a:t>
          </a:r>
          <a:r>
            <a:rPr kumimoji="1" lang="ja-JP" altLang="en-US" sz="1000"/>
            <a:t>列よりも右側は、自己評価チェックシートの入力項目のエラー確認セルです。入力値を参照し（参照対象は「エラー確認項目」の（　）内のセル）判定しています。</a:t>
          </a:r>
          <a:endParaRPr kumimoji="1" lang="en-US" altLang="ja-JP" sz="1000"/>
        </a:p>
        <a:p>
          <a:pPr marL="72000" indent="-504000" algn="l">
            <a:lnSpc>
              <a:spcPts val="1200"/>
            </a:lnSpc>
          </a:pPr>
          <a:r>
            <a:rPr kumimoji="1" lang="ja-JP" altLang="en-US" sz="1000"/>
            <a:t>・エラー無しの場合は○が表示されますが、エラー有りの場合は以下の区分により</a:t>
          </a:r>
          <a:r>
            <a:rPr kumimoji="1" lang="en-US" altLang="ja-JP" sz="1000"/>
            <a:t>E</a:t>
          </a:r>
          <a:r>
            <a:rPr kumimoji="1" lang="ja-JP" altLang="en-US" sz="1000"/>
            <a:t>又は</a:t>
          </a:r>
          <a:r>
            <a:rPr kumimoji="1" lang="en-US" altLang="ja-JP" sz="1000"/>
            <a:t>W</a:t>
          </a:r>
          <a:r>
            <a:rPr kumimoji="1" lang="ja-JP" altLang="en-US" sz="1000"/>
            <a:t>が表示されます。</a:t>
          </a:r>
          <a:endParaRPr kumimoji="1" lang="en-US" altLang="ja-JP" sz="1000"/>
        </a:p>
        <a:p>
          <a:pPr marL="72000" indent="-504000" algn="l">
            <a:lnSpc>
              <a:spcPts val="1200"/>
            </a:lnSpc>
          </a:pPr>
          <a:r>
            <a:rPr kumimoji="1" lang="ja-JP" altLang="en-US" sz="1000"/>
            <a:t>・エラーが表示された場合は、下表により</a:t>
          </a:r>
          <a:r>
            <a:rPr kumimoji="1" lang="en-US" altLang="ja-JP" sz="1000"/>
            <a:t>BR</a:t>
          </a:r>
          <a:r>
            <a:rPr kumimoji="1" lang="ja-JP" altLang="en-US" sz="1000"/>
            <a:t>～の各列のエラー内容を確認のうえ、自己評価チェックシートの記入内容を修正してください。</a:t>
          </a:r>
          <a:endParaRPr kumimoji="1" lang="en-US" altLang="ja-JP" sz="1000"/>
        </a:p>
        <a:p>
          <a:pPr marL="72000" indent="-504000" algn="l">
            <a:lnSpc>
              <a:spcPts val="1200"/>
            </a:lnSpc>
          </a:pPr>
          <a:endParaRPr kumimoji="1" lang="ja-JP" altLang="en-US" sz="1000"/>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N284"/>
  <sheetViews>
    <sheetView tabSelected="1" view="pageBreakPreview" zoomScale="70" zoomScaleNormal="70" zoomScaleSheetLayoutView="70" workbookViewId="0">
      <selection activeCell="AB22" sqref="AB22"/>
    </sheetView>
  </sheetViews>
  <sheetFormatPr defaultColWidth="4.6640625" defaultRowHeight="13.2" outlineLevelRow="1" x14ac:dyDescent="0.2"/>
  <cols>
    <col min="18" max="21" width="5.109375" customWidth="1"/>
    <col min="22" max="22" width="4.6640625" customWidth="1"/>
    <col min="23" max="23" width="11.33203125" style="35" customWidth="1"/>
    <col min="24" max="24" width="9.88671875" style="35" customWidth="1"/>
    <col min="25" max="25" width="12.21875" style="35" customWidth="1"/>
    <col min="26" max="26" width="12.21875" customWidth="1"/>
    <col min="27" max="27" width="16.44140625" customWidth="1"/>
    <col min="28" max="28" width="4.6640625" style="35" customWidth="1"/>
    <col min="29" max="29" width="26" customWidth="1"/>
    <col min="30" max="31" width="6.21875" customWidth="1"/>
    <col min="32" max="32" width="6" bestFit="1" customWidth="1"/>
    <col min="33" max="33" width="20.109375" customWidth="1"/>
    <col min="38" max="38" width="8.21875" bestFit="1" customWidth="1"/>
    <col min="39" max="39" width="8.44140625" customWidth="1"/>
  </cols>
  <sheetData>
    <row r="1" spans="1:39" s="1" customFormat="1" ht="30" x14ac:dyDescent="0.2">
      <c r="A1" s="1" t="s">
        <v>421</v>
      </c>
      <c r="V1" s="133" t="s">
        <v>227</v>
      </c>
      <c r="W1" s="132"/>
      <c r="X1" s="132"/>
      <c r="Y1" s="132"/>
      <c r="Z1" s="131"/>
      <c r="AA1" s="131"/>
      <c r="AB1" s="132"/>
      <c r="AC1" s="131"/>
      <c r="AD1" s="384"/>
      <c r="AE1" s="384"/>
      <c r="AF1" s="384"/>
      <c r="AG1" s="384"/>
      <c r="AH1" s="384"/>
      <c r="AI1" s="384"/>
      <c r="AJ1" s="384"/>
      <c r="AK1" s="384"/>
      <c r="AL1" s="384" t="s">
        <v>482</v>
      </c>
      <c r="AM1" s="384" t="s">
        <v>481</v>
      </c>
    </row>
    <row r="2" spans="1:39" s="1" customFormat="1" ht="13.5" customHeight="1" x14ac:dyDescent="0.2">
      <c r="A2" s="2"/>
      <c r="B2" s="2"/>
      <c r="C2" s="2"/>
      <c r="D2" s="2"/>
      <c r="E2" s="2"/>
      <c r="F2" s="2"/>
      <c r="G2" s="2"/>
      <c r="H2" s="2"/>
      <c r="I2" s="2"/>
      <c r="J2" s="2"/>
      <c r="K2" s="2"/>
      <c r="L2" s="2"/>
      <c r="M2" s="2"/>
      <c r="N2" s="2"/>
      <c r="O2" s="2"/>
      <c r="P2" s="2"/>
      <c r="Q2" s="2"/>
      <c r="R2" s="2"/>
      <c r="S2" s="2"/>
      <c r="T2" s="2"/>
      <c r="U2" s="2"/>
      <c r="V2" s="2"/>
      <c r="W2" s="3"/>
      <c r="X2" s="3"/>
      <c r="Y2" s="3"/>
      <c r="AB2" s="33"/>
      <c r="AM2" s="383" t="s">
        <v>522</v>
      </c>
    </row>
    <row r="3" spans="1:39" s="1" customFormat="1" ht="13.5" customHeight="1" x14ac:dyDescent="0.2">
      <c r="A3" s="427" t="s">
        <v>0</v>
      </c>
      <c r="B3" s="427"/>
      <c r="C3" s="427"/>
      <c r="D3" s="427"/>
      <c r="E3" s="427"/>
      <c r="F3" s="427"/>
      <c r="G3" s="427"/>
      <c r="H3" s="427"/>
      <c r="I3" s="427"/>
      <c r="J3" s="427"/>
      <c r="K3" s="427"/>
      <c r="L3" s="427"/>
      <c r="M3" s="427"/>
      <c r="N3" s="427"/>
      <c r="O3" s="427"/>
      <c r="P3" s="427"/>
      <c r="Q3" s="427"/>
      <c r="R3" s="427"/>
      <c r="S3" s="427"/>
      <c r="T3" s="427"/>
      <c r="U3" s="427"/>
      <c r="V3" s="2"/>
      <c r="W3" s="3"/>
      <c r="X3" s="3"/>
      <c r="Y3" s="3"/>
      <c r="Z3" s="2"/>
      <c r="AA3" s="2"/>
      <c r="AB3" s="3"/>
      <c r="AC3" s="2"/>
      <c r="AD3" s="2"/>
      <c r="AM3" s="1" t="s">
        <v>523</v>
      </c>
    </row>
    <row r="4" spans="1:39" s="1" customFormat="1" ht="13.5" customHeight="1" x14ac:dyDescent="0.2">
      <c r="A4" s="427"/>
      <c r="B4" s="427"/>
      <c r="C4" s="427"/>
      <c r="D4" s="427"/>
      <c r="E4" s="427"/>
      <c r="F4" s="427"/>
      <c r="G4" s="427"/>
      <c r="H4" s="427"/>
      <c r="I4" s="427"/>
      <c r="J4" s="427"/>
      <c r="K4" s="427"/>
      <c r="L4" s="427"/>
      <c r="M4" s="427"/>
      <c r="N4" s="427"/>
      <c r="O4" s="427"/>
      <c r="P4" s="427"/>
      <c r="Q4" s="427"/>
      <c r="R4" s="427"/>
      <c r="S4" s="427"/>
      <c r="T4" s="427"/>
      <c r="U4" s="427"/>
      <c r="V4" s="2"/>
      <c r="W4" s="3"/>
      <c r="X4" s="3"/>
      <c r="Y4" s="3"/>
      <c r="Z4" s="2"/>
      <c r="AA4" s="2"/>
      <c r="AB4" s="3"/>
      <c r="AC4" s="2"/>
      <c r="AD4" s="2"/>
    </row>
    <row r="5" spans="1:39" s="1" customFormat="1" ht="13.5" customHeight="1" x14ac:dyDescent="0.2">
      <c r="A5" s="427"/>
      <c r="B5" s="427"/>
      <c r="C5" s="427"/>
      <c r="D5" s="427"/>
      <c r="E5" s="427"/>
      <c r="F5" s="427"/>
      <c r="G5" s="427"/>
      <c r="H5" s="427"/>
      <c r="I5" s="427"/>
      <c r="J5" s="427"/>
      <c r="K5" s="427"/>
      <c r="L5" s="427"/>
      <c r="M5" s="427"/>
      <c r="N5" s="427"/>
      <c r="O5" s="427"/>
      <c r="P5" s="427"/>
      <c r="Q5" s="427"/>
      <c r="R5" s="427"/>
      <c r="S5" s="427"/>
      <c r="T5" s="427"/>
      <c r="U5" s="427"/>
      <c r="V5" s="2"/>
      <c r="W5" s="3"/>
      <c r="X5" s="3"/>
      <c r="Y5" s="3"/>
      <c r="Z5" s="2"/>
      <c r="AA5" s="2"/>
      <c r="AB5" s="3"/>
      <c r="AC5" s="2"/>
      <c r="AD5" s="2"/>
    </row>
    <row r="6" spans="1:39" s="1" customFormat="1" ht="13.5" customHeight="1" x14ac:dyDescent="0.2">
      <c r="A6" s="2"/>
      <c r="B6" s="2"/>
      <c r="C6" s="2"/>
      <c r="D6" s="2"/>
      <c r="E6" s="2"/>
      <c r="F6" s="2"/>
      <c r="G6" s="2"/>
      <c r="H6" s="2"/>
      <c r="I6" s="2"/>
      <c r="J6" s="2"/>
      <c r="K6" s="2"/>
      <c r="L6" s="2"/>
      <c r="M6" s="2"/>
      <c r="N6" s="2"/>
      <c r="O6" s="2"/>
      <c r="P6" s="2"/>
      <c r="Q6" s="2"/>
      <c r="R6" s="2"/>
      <c r="S6" s="2"/>
      <c r="T6" s="2"/>
      <c r="U6" s="2"/>
      <c r="V6" s="2"/>
      <c r="W6" s="3"/>
      <c r="X6" s="3"/>
      <c r="Y6" s="3"/>
      <c r="Z6" s="2"/>
      <c r="AA6" s="2"/>
      <c r="AB6" s="3"/>
      <c r="AC6" s="2"/>
      <c r="AD6" s="2"/>
    </row>
    <row r="7" spans="1:39" s="1" customFormat="1" ht="13.5" customHeight="1" x14ac:dyDescent="0.2">
      <c r="A7" s="428" t="s">
        <v>1</v>
      </c>
      <c r="B7" s="428"/>
      <c r="C7" s="428"/>
      <c r="D7" s="428"/>
      <c r="E7" s="428"/>
      <c r="F7" s="428"/>
      <c r="G7" s="428"/>
      <c r="H7" s="428"/>
      <c r="I7" s="428"/>
      <c r="J7" s="428"/>
      <c r="K7" s="428"/>
      <c r="L7" s="428"/>
      <c r="M7" s="428"/>
      <c r="N7" s="428"/>
      <c r="O7" s="428"/>
      <c r="P7" s="428"/>
      <c r="Q7" s="428"/>
      <c r="R7" s="428"/>
      <c r="S7" s="428"/>
      <c r="T7" s="428"/>
      <c r="U7" s="428"/>
      <c r="V7" s="2"/>
      <c r="W7" s="3"/>
      <c r="X7" s="3"/>
      <c r="Y7" s="3"/>
      <c r="Z7" s="2"/>
      <c r="AA7" s="2"/>
      <c r="AB7" s="3"/>
      <c r="AC7" s="2"/>
      <c r="AD7" s="2"/>
    </row>
    <row r="8" spans="1:39" s="1" customFormat="1" ht="13.5" customHeight="1" x14ac:dyDescent="0.2">
      <c r="A8" s="428"/>
      <c r="B8" s="428"/>
      <c r="C8" s="428"/>
      <c r="D8" s="428"/>
      <c r="E8" s="428"/>
      <c r="F8" s="428"/>
      <c r="G8" s="428"/>
      <c r="H8" s="428"/>
      <c r="I8" s="428"/>
      <c r="J8" s="428"/>
      <c r="K8" s="428"/>
      <c r="L8" s="428"/>
      <c r="M8" s="428"/>
      <c r="N8" s="428"/>
      <c r="O8" s="428"/>
      <c r="P8" s="428"/>
      <c r="Q8" s="428"/>
      <c r="R8" s="428"/>
      <c r="S8" s="428"/>
      <c r="T8" s="428"/>
      <c r="U8" s="428"/>
      <c r="V8" s="2"/>
      <c r="W8" s="3"/>
      <c r="X8" s="3"/>
      <c r="Y8" s="3"/>
      <c r="Z8" s="2"/>
      <c r="AA8" s="2"/>
      <c r="AB8" s="3"/>
      <c r="AC8" s="2"/>
      <c r="AD8" s="2"/>
    </row>
    <row r="9" spans="1:39" s="1" customFormat="1" ht="13.5" customHeight="1" x14ac:dyDescent="0.2">
      <c r="A9" s="428"/>
      <c r="B9" s="428"/>
      <c r="C9" s="428"/>
      <c r="D9" s="428"/>
      <c r="E9" s="428"/>
      <c r="F9" s="428"/>
      <c r="G9" s="428"/>
      <c r="H9" s="428"/>
      <c r="I9" s="428"/>
      <c r="J9" s="428"/>
      <c r="K9" s="428"/>
      <c r="L9" s="428"/>
      <c r="M9" s="428"/>
      <c r="N9" s="428"/>
      <c r="O9" s="428"/>
      <c r="P9" s="428"/>
      <c r="Q9" s="428"/>
      <c r="R9" s="428"/>
      <c r="S9" s="428"/>
      <c r="T9" s="428"/>
      <c r="U9" s="428"/>
      <c r="V9" s="2"/>
      <c r="W9" s="3"/>
      <c r="X9" s="3"/>
      <c r="Y9" s="3"/>
      <c r="Z9" s="2"/>
      <c r="AA9" s="2"/>
      <c r="AB9" s="3"/>
      <c r="AC9" s="2"/>
      <c r="AD9" s="2"/>
    </row>
    <row r="10" spans="1:39" s="1" customFormat="1" ht="13.5" customHeight="1" x14ac:dyDescent="0.2">
      <c r="A10" s="3"/>
      <c r="B10" s="3"/>
      <c r="C10" s="3"/>
      <c r="D10" s="3"/>
      <c r="E10" s="3"/>
      <c r="F10" s="3"/>
      <c r="G10" s="3"/>
      <c r="H10" s="3"/>
      <c r="I10" s="3"/>
      <c r="J10" s="3"/>
      <c r="K10" s="3"/>
      <c r="L10" s="3"/>
      <c r="M10" s="3"/>
      <c r="N10" s="3"/>
      <c r="O10" s="3"/>
      <c r="P10" s="3"/>
      <c r="Q10" s="3"/>
      <c r="R10" s="3"/>
      <c r="S10" s="3"/>
      <c r="T10" s="3"/>
      <c r="U10" s="2"/>
      <c r="V10" s="2"/>
      <c r="W10" s="3"/>
      <c r="X10" s="3"/>
      <c r="Y10" s="3"/>
      <c r="Z10" s="2"/>
      <c r="AA10" s="2"/>
      <c r="AB10" s="3"/>
      <c r="AC10" s="2"/>
      <c r="AD10" s="2"/>
    </row>
    <row r="11" spans="1:39" s="1" customFormat="1" ht="13.5" customHeight="1" x14ac:dyDescent="0.2">
      <c r="A11" s="3"/>
      <c r="B11" s="3"/>
      <c r="C11" s="3"/>
      <c r="D11" s="3"/>
      <c r="E11" s="3"/>
      <c r="F11" s="3"/>
      <c r="G11" s="3"/>
      <c r="H11" s="3"/>
      <c r="I11" s="3"/>
      <c r="J11" s="3"/>
      <c r="K11" s="3"/>
      <c r="L11" s="3"/>
      <c r="M11" s="3"/>
      <c r="N11" s="3"/>
      <c r="O11" s="3"/>
      <c r="P11" s="3"/>
      <c r="Q11" s="3"/>
      <c r="R11" s="3"/>
      <c r="S11" s="3"/>
      <c r="T11" s="3"/>
      <c r="U11" s="2"/>
      <c r="V11" s="2"/>
      <c r="W11" s="3"/>
      <c r="X11" s="3"/>
      <c r="Y11" s="3"/>
      <c r="Z11" s="2"/>
      <c r="AA11" s="2"/>
      <c r="AB11" s="3"/>
      <c r="AC11" s="2"/>
      <c r="AD11" s="2"/>
    </row>
    <row r="12" spans="1:39" s="1" customFormat="1" ht="13.5" customHeight="1" x14ac:dyDescent="0.2">
      <c r="A12" s="438" t="s">
        <v>2</v>
      </c>
      <c r="B12" s="438"/>
      <c r="C12" s="438"/>
      <c r="D12" s="438"/>
      <c r="E12" s="438"/>
      <c r="F12" s="438"/>
      <c r="G12" s="438"/>
      <c r="H12" s="438"/>
      <c r="I12" s="438"/>
      <c r="J12" s="438"/>
      <c r="K12" s="438"/>
      <c r="L12" s="438"/>
      <c r="M12" s="438"/>
      <c r="N12" s="438"/>
      <c r="O12" s="438"/>
      <c r="P12" s="438"/>
      <c r="Q12" s="438"/>
      <c r="R12" s="438"/>
      <c r="S12" s="438"/>
      <c r="T12" s="438"/>
      <c r="U12" s="438"/>
      <c r="V12" s="2"/>
      <c r="W12" s="3"/>
      <c r="X12" s="3"/>
      <c r="Y12" s="3"/>
      <c r="Z12" s="2"/>
      <c r="AA12" s="2"/>
      <c r="AB12" s="3"/>
      <c r="AC12" s="2"/>
      <c r="AD12" s="2"/>
    </row>
    <row r="13" spans="1:39" s="1" customFormat="1" ht="13.5" customHeight="1" x14ac:dyDescent="0.2">
      <c r="A13" s="438"/>
      <c r="B13" s="438"/>
      <c r="C13" s="438"/>
      <c r="D13" s="438"/>
      <c r="E13" s="438"/>
      <c r="F13" s="438"/>
      <c r="G13" s="438"/>
      <c r="H13" s="438"/>
      <c r="I13" s="438"/>
      <c r="J13" s="438"/>
      <c r="K13" s="438"/>
      <c r="L13" s="438"/>
      <c r="M13" s="438"/>
      <c r="N13" s="438"/>
      <c r="O13" s="438"/>
      <c r="P13" s="438"/>
      <c r="Q13" s="438"/>
      <c r="R13" s="438"/>
      <c r="S13" s="438"/>
      <c r="T13" s="438"/>
      <c r="U13" s="438"/>
      <c r="V13" s="2"/>
      <c r="W13" s="3"/>
      <c r="X13" s="3"/>
      <c r="Y13" s="3"/>
      <c r="Z13" s="2"/>
      <c r="AA13" s="2"/>
      <c r="AB13" s="3"/>
      <c r="AC13" s="2"/>
      <c r="AD13" s="2"/>
    </row>
    <row r="14" spans="1:39" s="1" customFormat="1" ht="16.2" customHeight="1" x14ac:dyDescent="0.2">
      <c r="A14" s="429" t="s">
        <v>405</v>
      </c>
      <c r="B14" s="430"/>
      <c r="C14" s="430"/>
      <c r="D14" s="430"/>
      <c r="E14" s="430"/>
      <c r="F14" s="430"/>
      <c r="G14" s="430"/>
      <c r="H14" s="430"/>
      <c r="I14" s="430"/>
      <c r="J14" s="430"/>
      <c r="K14" s="430"/>
      <c r="L14" s="430"/>
      <c r="M14" s="430"/>
      <c r="N14" s="430"/>
      <c r="O14" s="430"/>
      <c r="P14" s="430"/>
      <c r="Q14" s="430"/>
      <c r="R14" s="430"/>
      <c r="S14" s="430"/>
      <c r="T14" s="430"/>
      <c r="U14" s="431"/>
      <c r="V14" s="2"/>
      <c r="W14" s="3"/>
      <c r="X14" s="3"/>
      <c r="Y14" s="3"/>
      <c r="Z14" s="2"/>
      <c r="AA14" s="2"/>
      <c r="AB14" s="3"/>
      <c r="AC14" s="2"/>
      <c r="AD14" s="2"/>
    </row>
    <row r="15" spans="1:39" s="1" customFormat="1" ht="16.2" customHeight="1" x14ac:dyDescent="0.2">
      <c r="A15" s="432"/>
      <c r="B15" s="433"/>
      <c r="C15" s="433"/>
      <c r="D15" s="433"/>
      <c r="E15" s="433"/>
      <c r="F15" s="433"/>
      <c r="G15" s="433"/>
      <c r="H15" s="433"/>
      <c r="I15" s="433"/>
      <c r="J15" s="433"/>
      <c r="K15" s="433"/>
      <c r="L15" s="433"/>
      <c r="M15" s="433"/>
      <c r="N15" s="433"/>
      <c r="O15" s="433"/>
      <c r="P15" s="433"/>
      <c r="Q15" s="433"/>
      <c r="R15" s="433"/>
      <c r="S15" s="433"/>
      <c r="T15" s="433"/>
      <c r="U15" s="434"/>
      <c r="V15" s="2"/>
      <c r="W15" s="3"/>
      <c r="X15" s="3"/>
      <c r="Y15" s="3"/>
      <c r="Z15" s="2"/>
      <c r="AA15" s="2"/>
      <c r="AB15" s="3"/>
      <c r="AC15" s="2"/>
      <c r="AD15" s="2"/>
    </row>
    <row r="16" spans="1:39" s="1" customFormat="1" ht="16.2" customHeight="1" x14ac:dyDescent="0.2">
      <c r="A16" s="432"/>
      <c r="B16" s="433"/>
      <c r="C16" s="433"/>
      <c r="D16" s="433"/>
      <c r="E16" s="433"/>
      <c r="F16" s="433"/>
      <c r="G16" s="433"/>
      <c r="H16" s="433"/>
      <c r="I16" s="433"/>
      <c r="J16" s="433"/>
      <c r="K16" s="433"/>
      <c r="L16" s="433"/>
      <c r="M16" s="433"/>
      <c r="N16" s="433"/>
      <c r="O16" s="433"/>
      <c r="P16" s="433"/>
      <c r="Q16" s="433"/>
      <c r="R16" s="433"/>
      <c r="S16" s="433"/>
      <c r="T16" s="433"/>
      <c r="U16" s="434"/>
      <c r="V16" s="2"/>
      <c r="W16" s="3"/>
      <c r="X16" s="3"/>
      <c r="Y16" s="3"/>
      <c r="Z16" s="2"/>
      <c r="AA16" s="2"/>
      <c r="AB16" s="3"/>
      <c r="AC16" s="2"/>
      <c r="AD16" s="2"/>
    </row>
    <row r="17" spans="1:30" s="1" customFormat="1" ht="16.2" customHeight="1" x14ac:dyDescent="0.2">
      <c r="A17" s="432"/>
      <c r="B17" s="433"/>
      <c r="C17" s="433"/>
      <c r="D17" s="433"/>
      <c r="E17" s="433"/>
      <c r="F17" s="433"/>
      <c r="G17" s="433"/>
      <c r="H17" s="433"/>
      <c r="I17" s="433"/>
      <c r="J17" s="433"/>
      <c r="K17" s="433"/>
      <c r="L17" s="433"/>
      <c r="M17" s="433"/>
      <c r="N17" s="433"/>
      <c r="O17" s="433"/>
      <c r="P17" s="433"/>
      <c r="Q17" s="433"/>
      <c r="R17" s="433"/>
      <c r="S17" s="433"/>
      <c r="T17" s="433"/>
      <c r="U17" s="434"/>
      <c r="V17" s="2"/>
      <c r="W17" s="3"/>
      <c r="X17" s="3"/>
      <c r="Y17" s="3"/>
      <c r="Z17" s="2"/>
      <c r="AA17" s="2"/>
      <c r="AB17" s="3"/>
      <c r="AC17" s="2"/>
      <c r="AD17" s="2"/>
    </row>
    <row r="18" spans="1:30" s="1" customFormat="1" ht="16.2" customHeight="1" x14ac:dyDescent="0.2">
      <c r="A18" s="432"/>
      <c r="B18" s="433"/>
      <c r="C18" s="433"/>
      <c r="D18" s="433"/>
      <c r="E18" s="433"/>
      <c r="F18" s="433"/>
      <c r="G18" s="433"/>
      <c r="H18" s="433"/>
      <c r="I18" s="433"/>
      <c r="J18" s="433"/>
      <c r="K18" s="433"/>
      <c r="L18" s="433"/>
      <c r="M18" s="433"/>
      <c r="N18" s="433"/>
      <c r="O18" s="433"/>
      <c r="P18" s="433"/>
      <c r="Q18" s="433"/>
      <c r="R18" s="433"/>
      <c r="S18" s="433"/>
      <c r="T18" s="433"/>
      <c r="U18" s="434"/>
      <c r="V18" s="2"/>
      <c r="W18" s="3"/>
      <c r="X18" s="3"/>
      <c r="Y18" s="3"/>
      <c r="Z18" s="2"/>
      <c r="AA18" s="2"/>
      <c r="AB18" s="3"/>
      <c r="AC18" s="2"/>
      <c r="AD18" s="2"/>
    </row>
    <row r="19" spans="1:30" s="1" customFormat="1" ht="16.2" customHeight="1" x14ac:dyDescent="0.2">
      <c r="A19" s="432"/>
      <c r="B19" s="433"/>
      <c r="C19" s="433"/>
      <c r="D19" s="433"/>
      <c r="E19" s="433"/>
      <c r="F19" s="433"/>
      <c r="G19" s="433"/>
      <c r="H19" s="433"/>
      <c r="I19" s="433"/>
      <c r="J19" s="433"/>
      <c r="K19" s="433"/>
      <c r="L19" s="433"/>
      <c r="M19" s="433"/>
      <c r="N19" s="433"/>
      <c r="O19" s="433"/>
      <c r="P19" s="433"/>
      <c r="Q19" s="433"/>
      <c r="R19" s="433"/>
      <c r="S19" s="433"/>
      <c r="T19" s="433"/>
      <c r="U19" s="434"/>
      <c r="AD19" s="2"/>
    </row>
    <row r="20" spans="1:30" s="1" customFormat="1" ht="16.2" customHeight="1" x14ac:dyDescent="0.2">
      <c r="A20" s="432"/>
      <c r="B20" s="433"/>
      <c r="C20" s="433"/>
      <c r="D20" s="433"/>
      <c r="E20" s="433"/>
      <c r="F20" s="433"/>
      <c r="G20" s="433"/>
      <c r="H20" s="433"/>
      <c r="I20" s="433"/>
      <c r="J20" s="433"/>
      <c r="K20" s="433"/>
      <c r="L20" s="433"/>
      <c r="M20" s="433"/>
      <c r="N20" s="433"/>
      <c r="O20" s="433"/>
      <c r="P20" s="433"/>
      <c r="Q20" s="433"/>
      <c r="R20" s="433"/>
      <c r="S20" s="433"/>
      <c r="T20" s="433"/>
      <c r="U20" s="434"/>
      <c r="V20" s="2"/>
      <c r="W20" s="3"/>
      <c r="X20" s="3"/>
      <c r="Y20" s="3"/>
      <c r="Z20" s="2"/>
      <c r="AA20" s="2"/>
      <c r="AB20" s="3"/>
      <c r="AC20" s="2"/>
      <c r="AD20" s="2"/>
    </row>
    <row r="21" spans="1:30" s="1" customFormat="1" ht="16.2" customHeight="1" x14ac:dyDescent="0.2">
      <c r="A21" s="432"/>
      <c r="B21" s="433"/>
      <c r="C21" s="433"/>
      <c r="D21" s="433"/>
      <c r="E21" s="433"/>
      <c r="F21" s="433"/>
      <c r="G21" s="433"/>
      <c r="H21" s="433"/>
      <c r="I21" s="433"/>
      <c r="J21" s="433"/>
      <c r="K21" s="433"/>
      <c r="L21" s="433"/>
      <c r="M21" s="433"/>
      <c r="N21" s="433"/>
      <c r="O21" s="433"/>
      <c r="P21" s="433"/>
      <c r="Q21" s="433"/>
      <c r="R21" s="433"/>
      <c r="S21" s="433"/>
      <c r="T21" s="433"/>
      <c r="U21" s="434"/>
      <c r="V21" s="2"/>
      <c r="W21" s="3"/>
      <c r="X21" s="3"/>
      <c r="Y21" s="3"/>
      <c r="Z21" s="2"/>
      <c r="AA21" s="2"/>
      <c r="AB21" s="3"/>
      <c r="AC21" s="2"/>
      <c r="AD21" s="2"/>
    </row>
    <row r="22" spans="1:30" s="1" customFormat="1" ht="16.2" customHeight="1" x14ac:dyDescent="0.2">
      <c r="A22" s="432"/>
      <c r="B22" s="433"/>
      <c r="C22" s="433"/>
      <c r="D22" s="433"/>
      <c r="E22" s="433"/>
      <c r="F22" s="433"/>
      <c r="G22" s="433"/>
      <c r="H22" s="433"/>
      <c r="I22" s="433"/>
      <c r="J22" s="433"/>
      <c r="K22" s="433"/>
      <c r="L22" s="433"/>
      <c r="M22" s="433"/>
      <c r="N22" s="433"/>
      <c r="O22" s="433"/>
      <c r="P22" s="433"/>
      <c r="Q22" s="433"/>
      <c r="R22" s="433"/>
      <c r="S22" s="433"/>
      <c r="T22" s="433"/>
      <c r="U22" s="434"/>
      <c r="V22" s="2"/>
      <c r="W22" s="3"/>
      <c r="X22" s="3"/>
      <c r="Y22" s="3"/>
      <c r="Z22" s="2"/>
      <c r="AA22" s="2"/>
      <c r="AB22" s="3"/>
      <c r="AC22" s="2"/>
      <c r="AD22" s="2"/>
    </row>
    <row r="23" spans="1:30" s="1" customFormat="1" ht="16.2" customHeight="1" x14ac:dyDescent="0.2">
      <c r="A23" s="432"/>
      <c r="B23" s="433"/>
      <c r="C23" s="433"/>
      <c r="D23" s="433"/>
      <c r="E23" s="433"/>
      <c r="F23" s="433"/>
      <c r="G23" s="433"/>
      <c r="H23" s="433"/>
      <c r="I23" s="433"/>
      <c r="J23" s="433"/>
      <c r="K23" s="433"/>
      <c r="L23" s="433"/>
      <c r="M23" s="433"/>
      <c r="N23" s="433"/>
      <c r="O23" s="433"/>
      <c r="P23" s="433"/>
      <c r="Q23" s="433"/>
      <c r="R23" s="433"/>
      <c r="S23" s="433"/>
      <c r="T23" s="433"/>
      <c r="U23" s="434"/>
      <c r="V23" s="2"/>
      <c r="W23" s="3"/>
      <c r="X23" s="3"/>
      <c r="Y23" s="3"/>
      <c r="Z23" s="2"/>
      <c r="AA23" s="2"/>
      <c r="AB23" s="3"/>
      <c r="AC23" s="2"/>
      <c r="AD23" s="2"/>
    </row>
    <row r="24" spans="1:30" s="1" customFormat="1" ht="16.2" customHeight="1" x14ac:dyDescent="0.2">
      <c r="A24" s="432"/>
      <c r="B24" s="433"/>
      <c r="C24" s="433"/>
      <c r="D24" s="433"/>
      <c r="E24" s="433"/>
      <c r="F24" s="433"/>
      <c r="G24" s="433"/>
      <c r="H24" s="433"/>
      <c r="I24" s="433"/>
      <c r="J24" s="433"/>
      <c r="K24" s="433"/>
      <c r="L24" s="433"/>
      <c r="M24" s="433"/>
      <c r="N24" s="433"/>
      <c r="O24" s="433"/>
      <c r="P24" s="433"/>
      <c r="Q24" s="433"/>
      <c r="R24" s="433"/>
      <c r="S24" s="433"/>
      <c r="T24" s="433"/>
      <c r="U24" s="434"/>
      <c r="V24" s="2"/>
      <c r="W24" s="3"/>
      <c r="X24" s="3"/>
      <c r="Y24" s="3"/>
      <c r="Z24" s="2"/>
      <c r="AA24" s="2"/>
      <c r="AB24" s="3"/>
      <c r="AC24" s="2"/>
      <c r="AD24" s="2"/>
    </row>
    <row r="25" spans="1:30" s="1" customFormat="1" ht="16.2" customHeight="1" x14ac:dyDescent="0.2">
      <c r="A25" s="432"/>
      <c r="B25" s="433"/>
      <c r="C25" s="433"/>
      <c r="D25" s="433"/>
      <c r="E25" s="433"/>
      <c r="F25" s="433"/>
      <c r="G25" s="433"/>
      <c r="H25" s="433"/>
      <c r="I25" s="433"/>
      <c r="J25" s="433"/>
      <c r="K25" s="433"/>
      <c r="L25" s="433"/>
      <c r="M25" s="433"/>
      <c r="N25" s="433"/>
      <c r="O25" s="433"/>
      <c r="P25" s="433"/>
      <c r="Q25" s="433"/>
      <c r="R25" s="433"/>
      <c r="S25" s="433"/>
      <c r="T25" s="433"/>
      <c r="U25" s="434"/>
      <c r="V25" s="2"/>
      <c r="W25" s="3"/>
      <c r="X25" s="3"/>
      <c r="Y25" s="3"/>
      <c r="Z25" s="2"/>
      <c r="AA25" s="2"/>
      <c r="AB25" s="3"/>
      <c r="AC25" s="2"/>
      <c r="AD25" s="2"/>
    </row>
    <row r="26" spans="1:30" s="1" customFormat="1" ht="16.2" customHeight="1" x14ac:dyDescent="0.2">
      <c r="A26" s="432"/>
      <c r="B26" s="433"/>
      <c r="C26" s="433"/>
      <c r="D26" s="433"/>
      <c r="E26" s="433"/>
      <c r="F26" s="433"/>
      <c r="G26" s="433"/>
      <c r="H26" s="433"/>
      <c r="I26" s="433"/>
      <c r="J26" s="433"/>
      <c r="K26" s="433"/>
      <c r="L26" s="433"/>
      <c r="M26" s="433"/>
      <c r="N26" s="433"/>
      <c r="O26" s="433"/>
      <c r="P26" s="433"/>
      <c r="Q26" s="433"/>
      <c r="R26" s="433"/>
      <c r="S26" s="433"/>
      <c r="T26" s="433"/>
      <c r="U26" s="434"/>
      <c r="V26" s="2"/>
      <c r="W26" s="3"/>
      <c r="X26" s="3"/>
      <c r="Y26" s="3"/>
      <c r="Z26" s="2"/>
      <c r="AA26" s="2"/>
      <c r="AB26" s="3"/>
      <c r="AC26" s="2"/>
      <c r="AD26" s="2"/>
    </row>
    <row r="27" spans="1:30" s="1" customFormat="1" ht="16.2" customHeight="1" x14ac:dyDescent="0.2">
      <c r="A27" s="432" t="s">
        <v>3</v>
      </c>
      <c r="B27" s="433"/>
      <c r="C27" s="433"/>
      <c r="D27" s="433"/>
      <c r="E27" s="433"/>
      <c r="F27" s="433"/>
      <c r="G27" s="433"/>
      <c r="H27" s="433"/>
      <c r="I27" s="433"/>
      <c r="J27" s="433"/>
      <c r="K27" s="433"/>
      <c r="L27" s="433"/>
      <c r="M27" s="433"/>
      <c r="N27" s="433"/>
      <c r="O27" s="433"/>
      <c r="P27" s="433"/>
      <c r="Q27" s="433"/>
      <c r="R27" s="433"/>
      <c r="S27" s="433"/>
      <c r="T27" s="433"/>
      <c r="U27" s="434"/>
      <c r="V27" s="2"/>
      <c r="W27" s="3"/>
      <c r="X27" s="3"/>
      <c r="Y27" s="3"/>
      <c r="Z27" s="2"/>
      <c r="AA27" s="2"/>
      <c r="AB27" s="3"/>
      <c r="AC27" s="2"/>
      <c r="AD27" s="2"/>
    </row>
    <row r="28" spans="1:30" s="1" customFormat="1" ht="16.2" customHeight="1" x14ac:dyDescent="0.2">
      <c r="A28" s="432"/>
      <c r="B28" s="433"/>
      <c r="C28" s="433"/>
      <c r="D28" s="433"/>
      <c r="E28" s="433"/>
      <c r="F28" s="433"/>
      <c r="G28" s="433"/>
      <c r="H28" s="433"/>
      <c r="I28" s="433"/>
      <c r="J28" s="433"/>
      <c r="K28" s="433"/>
      <c r="L28" s="433"/>
      <c r="M28" s="433"/>
      <c r="N28" s="433"/>
      <c r="O28" s="433"/>
      <c r="P28" s="433"/>
      <c r="Q28" s="433"/>
      <c r="R28" s="433"/>
      <c r="S28" s="433"/>
      <c r="T28" s="433"/>
      <c r="U28" s="434"/>
      <c r="V28" s="2"/>
      <c r="W28" s="3"/>
      <c r="X28" s="3"/>
      <c r="Y28" s="3"/>
      <c r="Z28" s="2"/>
      <c r="AA28" s="2"/>
      <c r="AB28" s="3"/>
      <c r="AC28" s="2"/>
      <c r="AD28" s="2"/>
    </row>
    <row r="29" spans="1:30" s="1" customFormat="1" ht="16.2" customHeight="1" x14ac:dyDescent="0.2">
      <c r="A29" s="435"/>
      <c r="B29" s="436"/>
      <c r="C29" s="436"/>
      <c r="D29" s="436"/>
      <c r="E29" s="436"/>
      <c r="F29" s="436"/>
      <c r="G29" s="436"/>
      <c r="H29" s="436"/>
      <c r="I29" s="436"/>
      <c r="J29" s="436"/>
      <c r="K29" s="436"/>
      <c r="L29" s="436"/>
      <c r="M29" s="436"/>
      <c r="N29" s="436"/>
      <c r="O29" s="436"/>
      <c r="P29" s="436"/>
      <c r="Q29" s="436"/>
      <c r="R29" s="436"/>
      <c r="S29" s="436"/>
      <c r="T29" s="436"/>
      <c r="U29" s="437"/>
      <c r="V29" s="2"/>
      <c r="W29" s="3"/>
      <c r="X29" s="3"/>
      <c r="Y29" s="3"/>
      <c r="Z29" s="2"/>
      <c r="AA29" s="2"/>
      <c r="AB29" s="3"/>
      <c r="AC29" s="2"/>
      <c r="AD29" s="2"/>
    </row>
    <row r="30" spans="1:30" s="1" customFormat="1" ht="13.5" customHeight="1" x14ac:dyDescent="0.2">
      <c r="A30" s="4"/>
      <c r="B30" s="4"/>
      <c r="C30" s="4"/>
      <c r="D30" s="4"/>
      <c r="E30" s="4"/>
      <c r="F30" s="4"/>
      <c r="G30" s="4"/>
      <c r="H30" s="4"/>
      <c r="I30" s="4"/>
      <c r="J30" s="4"/>
      <c r="K30" s="4"/>
      <c r="L30" s="4"/>
      <c r="M30" s="4"/>
      <c r="N30" s="4"/>
      <c r="O30" s="4"/>
      <c r="P30" s="4"/>
      <c r="Q30" s="4"/>
      <c r="R30" s="4"/>
      <c r="S30" s="4"/>
      <c r="T30" s="4"/>
      <c r="U30" s="2"/>
      <c r="V30" s="2"/>
      <c r="W30" s="3"/>
      <c r="X30" s="3"/>
      <c r="Y30" s="3"/>
      <c r="Z30" s="2"/>
      <c r="AA30" s="2"/>
      <c r="AB30" s="3"/>
      <c r="AC30" s="2"/>
      <c r="AD30" s="2"/>
    </row>
    <row r="31" spans="1:30" s="1" customFormat="1" ht="13.5" customHeight="1" x14ac:dyDescent="0.2">
      <c r="A31" s="4"/>
      <c r="B31" s="4"/>
      <c r="C31" s="394" t="s">
        <v>4</v>
      </c>
      <c r="D31" s="395"/>
      <c r="E31" s="395"/>
      <c r="F31" s="396"/>
      <c r="G31" s="403"/>
      <c r="H31" s="404"/>
      <c r="I31" s="404"/>
      <c r="J31" s="404"/>
      <c r="K31" s="404"/>
      <c r="L31" s="404"/>
      <c r="M31" s="404"/>
      <c r="N31" s="404"/>
      <c r="O31" s="404"/>
      <c r="P31" s="404"/>
      <c r="Q31" s="404"/>
      <c r="R31" s="405"/>
      <c r="S31" s="4"/>
      <c r="T31" s="4"/>
      <c r="U31" s="2"/>
      <c r="V31" s="2"/>
      <c r="W31" s="3"/>
      <c r="X31" s="3"/>
      <c r="Y31" s="3"/>
      <c r="Z31" s="2"/>
      <c r="AA31" s="2"/>
      <c r="AB31" s="3"/>
      <c r="AC31" s="2"/>
      <c r="AD31" s="2"/>
    </row>
    <row r="32" spans="1:30" s="1" customFormat="1" ht="13.5" customHeight="1" x14ac:dyDescent="0.2">
      <c r="A32" s="4"/>
      <c r="B32" s="4"/>
      <c r="C32" s="397"/>
      <c r="D32" s="398"/>
      <c r="E32" s="398"/>
      <c r="F32" s="399"/>
      <c r="G32" s="406"/>
      <c r="H32" s="407"/>
      <c r="I32" s="407"/>
      <c r="J32" s="407"/>
      <c r="K32" s="407"/>
      <c r="L32" s="407"/>
      <c r="M32" s="407"/>
      <c r="N32" s="407"/>
      <c r="O32" s="407"/>
      <c r="P32" s="407"/>
      <c r="Q32" s="407"/>
      <c r="R32" s="408"/>
      <c r="S32" s="4"/>
      <c r="T32" s="4"/>
      <c r="U32" s="2"/>
      <c r="V32" s="2"/>
      <c r="W32" s="3"/>
      <c r="X32" s="3"/>
      <c r="Y32" s="3"/>
      <c r="Z32" s="2"/>
      <c r="AA32" s="2"/>
      <c r="AB32" s="3"/>
      <c r="AC32" s="2"/>
      <c r="AD32" s="2"/>
    </row>
    <row r="33" spans="3:30" s="1" customFormat="1" ht="12" customHeight="1" x14ac:dyDescent="0.2">
      <c r="C33" s="400"/>
      <c r="D33" s="401"/>
      <c r="E33" s="401"/>
      <c r="F33" s="402"/>
      <c r="G33" s="409"/>
      <c r="H33" s="410"/>
      <c r="I33" s="410"/>
      <c r="J33" s="410"/>
      <c r="K33" s="410"/>
      <c r="L33" s="410"/>
      <c r="M33" s="410"/>
      <c r="N33" s="410"/>
      <c r="O33" s="410"/>
      <c r="P33" s="410"/>
      <c r="Q33" s="410"/>
      <c r="R33" s="411"/>
      <c r="U33" s="2"/>
      <c r="V33" s="2"/>
      <c r="W33" s="3"/>
      <c r="X33" s="3"/>
      <c r="Y33" s="3"/>
      <c r="Z33" s="2"/>
      <c r="AA33" s="2"/>
      <c r="AB33" s="3"/>
      <c r="AC33" s="2"/>
      <c r="AD33" s="2"/>
    </row>
    <row r="34" spans="3:30" s="1" customFormat="1" ht="12" customHeight="1" x14ac:dyDescent="0.2">
      <c r="C34" s="394" t="s">
        <v>5</v>
      </c>
      <c r="D34" s="395"/>
      <c r="E34" s="395"/>
      <c r="F34" s="396"/>
      <c r="G34" s="403"/>
      <c r="H34" s="404"/>
      <c r="I34" s="404"/>
      <c r="J34" s="404"/>
      <c r="K34" s="404"/>
      <c r="L34" s="404"/>
      <c r="M34" s="404"/>
      <c r="N34" s="404"/>
      <c r="O34" s="404"/>
      <c r="P34" s="404"/>
      <c r="Q34" s="404"/>
      <c r="R34" s="405"/>
      <c r="U34" s="2"/>
      <c r="V34" s="2"/>
      <c r="W34" s="3"/>
      <c r="X34" s="3"/>
      <c r="Y34" s="3"/>
      <c r="Z34" s="2"/>
      <c r="AA34" s="2"/>
      <c r="AB34" s="3"/>
      <c r="AC34" s="2"/>
      <c r="AD34" s="2"/>
    </row>
    <row r="35" spans="3:30" s="1" customFormat="1" ht="12" customHeight="1" x14ac:dyDescent="0.2">
      <c r="C35" s="397"/>
      <c r="D35" s="398"/>
      <c r="E35" s="398"/>
      <c r="F35" s="399"/>
      <c r="G35" s="406"/>
      <c r="H35" s="407"/>
      <c r="I35" s="407"/>
      <c r="J35" s="407"/>
      <c r="K35" s="407"/>
      <c r="L35" s="407"/>
      <c r="M35" s="407"/>
      <c r="N35" s="407"/>
      <c r="O35" s="407"/>
      <c r="P35" s="407"/>
      <c r="Q35" s="407"/>
      <c r="R35" s="408"/>
      <c r="U35" s="2"/>
      <c r="V35" s="2"/>
      <c r="W35" s="3"/>
      <c r="X35" s="3"/>
      <c r="Y35" s="3"/>
      <c r="Z35" s="2"/>
      <c r="AA35" s="2"/>
      <c r="AB35" s="3"/>
      <c r="AC35" s="2"/>
      <c r="AD35" s="2"/>
    </row>
    <row r="36" spans="3:30" s="1" customFormat="1" ht="13.5" customHeight="1" x14ac:dyDescent="0.2">
      <c r="C36" s="400"/>
      <c r="D36" s="401"/>
      <c r="E36" s="401"/>
      <c r="F36" s="402"/>
      <c r="G36" s="409"/>
      <c r="H36" s="410"/>
      <c r="I36" s="410"/>
      <c r="J36" s="410"/>
      <c r="K36" s="410"/>
      <c r="L36" s="410"/>
      <c r="M36" s="410"/>
      <c r="N36" s="410"/>
      <c r="O36" s="410"/>
      <c r="P36" s="410"/>
      <c r="Q36" s="410"/>
      <c r="R36" s="411"/>
      <c r="U36" s="2"/>
      <c r="V36" s="2"/>
      <c r="W36" s="3"/>
      <c r="X36" s="3"/>
      <c r="Y36" s="3"/>
      <c r="Z36" s="2"/>
      <c r="AA36" s="2"/>
      <c r="AB36" s="3"/>
      <c r="AC36" s="2"/>
      <c r="AD36" s="2"/>
    </row>
    <row r="37" spans="3:30" s="1" customFormat="1" ht="13.5" customHeight="1" x14ac:dyDescent="0.2">
      <c r="C37" s="394" t="s">
        <v>6</v>
      </c>
      <c r="D37" s="395"/>
      <c r="E37" s="395"/>
      <c r="F37" s="396"/>
      <c r="G37" s="403"/>
      <c r="H37" s="404"/>
      <c r="I37" s="404"/>
      <c r="J37" s="404"/>
      <c r="K37" s="404"/>
      <c r="L37" s="404"/>
      <c r="M37" s="404"/>
      <c r="N37" s="404"/>
      <c r="O37" s="404"/>
      <c r="P37" s="404"/>
      <c r="Q37" s="404"/>
      <c r="R37" s="405"/>
      <c r="U37" s="2"/>
      <c r="V37" s="2"/>
      <c r="W37" s="3"/>
      <c r="X37" s="3"/>
      <c r="Y37" s="3"/>
      <c r="Z37" s="2"/>
      <c r="AA37" s="2"/>
      <c r="AB37" s="3"/>
      <c r="AC37" s="2"/>
      <c r="AD37" s="2"/>
    </row>
    <row r="38" spans="3:30" s="1" customFormat="1" ht="13.5" customHeight="1" x14ac:dyDescent="0.2">
      <c r="C38" s="397"/>
      <c r="D38" s="398"/>
      <c r="E38" s="398"/>
      <c r="F38" s="399"/>
      <c r="G38" s="406"/>
      <c r="H38" s="407"/>
      <c r="I38" s="407"/>
      <c r="J38" s="407"/>
      <c r="K38" s="407"/>
      <c r="L38" s="407"/>
      <c r="M38" s="407"/>
      <c r="N38" s="407"/>
      <c r="O38" s="407"/>
      <c r="P38" s="407"/>
      <c r="Q38" s="407"/>
      <c r="R38" s="408"/>
      <c r="U38" s="2"/>
      <c r="V38" s="2"/>
      <c r="W38" s="3"/>
      <c r="X38" s="3"/>
      <c r="Y38" s="3"/>
      <c r="Z38" s="2"/>
      <c r="AA38" s="2"/>
      <c r="AB38" s="3"/>
      <c r="AC38" s="2"/>
      <c r="AD38" s="2"/>
    </row>
    <row r="39" spans="3:30" s="1" customFormat="1" ht="13.5" customHeight="1" x14ac:dyDescent="0.2">
      <c r="C39" s="400"/>
      <c r="D39" s="401"/>
      <c r="E39" s="401"/>
      <c r="F39" s="402"/>
      <c r="G39" s="409"/>
      <c r="H39" s="410"/>
      <c r="I39" s="410"/>
      <c r="J39" s="410"/>
      <c r="K39" s="410"/>
      <c r="L39" s="410"/>
      <c r="M39" s="410"/>
      <c r="N39" s="410"/>
      <c r="O39" s="410"/>
      <c r="P39" s="410"/>
      <c r="Q39" s="410"/>
      <c r="R39" s="411"/>
      <c r="U39" s="2"/>
      <c r="V39" s="2"/>
      <c r="W39" s="3"/>
      <c r="X39" s="3"/>
      <c r="Y39" s="3"/>
      <c r="Z39" s="2"/>
      <c r="AA39" s="2"/>
      <c r="AB39" s="3"/>
      <c r="AC39" s="2"/>
      <c r="AD39" s="2"/>
    </row>
    <row r="40" spans="3:30" s="1" customFormat="1" ht="13.5" customHeight="1" x14ac:dyDescent="0.2">
      <c r="C40" s="441" t="s">
        <v>7</v>
      </c>
      <c r="D40" s="395"/>
      <c r="E40" s="395"/>
      <c r="F40" s="396"/>
      <c r="G40" s="442" t="s">
        <v>190</v>
      </c>
      <c r="H40" s="443"/>
      <c r="I40" s="412"/>
      <c r="J40" s="412"/>
      <c r="K40" s="395" t="s">
        <v>8</v>
      </c>
      <c r="L40" s="395" t="s">
        <v>9</v>
      </c>
      <c r="M40" s="395"/>
      <c r="N40" s="443" t="s">
        <v>190</v>
      </c>
      <c r="O40" s="443"/>
      <c r="P40" s="412"/>
      <c r="Q40" s="412"/>
      <c r="R40" s="396" t="s">
        <v>8</v>
      </c>
      <c r="U40" s="2"/>
      <c r="V40" s="2"/>
      <c r="W40" s="3"/>
      <c r="X40" s="3"/>
      <c r="Y40" s="3"/>
      <c r="Z40" s="2"/>
      <c r="AA40" s="2"/>
      <c r="AB40" s="3"/>
      <c r="AC40" s="2"/>
      <c r="AD40" s="2"/>
    </row>
    <row r="41" spans="3:30" s="1" customFormat="1" ht="13.5" customHeight="1" x14ac:dyDescent="0.2">
      <c r="C41" s="397"/>
      <c r="D41" s="398"/>
      <c r="E41" s="398"/>
      <c r="F41" s="399"/>
      <c r="G41" s="444"/>
      <c r="H41" s="445"/>
      <c r="I41" s="413"/>
      <c r="J41" s="413"/>
      <c r="K41" s="398"/>
      <c r="L41" s="398"/>
      <c r="M41" s="398"/>
      <c r="N41" s="445"/>
      <c r="O41" s="445"/>
      <c r="P41" s="413"/>
      <c r="Q41" s="413"/>
      <c r="R41" s="399"/>
      <c r="U41" s="2"/>
      <c r="V41" s="2"/>
      <c r="W41" s="3"/>
      <c r="X41" s="3"/>
      <c r="Y41" s="3"/>
      <c r="Z41" s="2"/>
      <c r="AA41" s="2"/>
      <c r="AB41" s="3"/>
      <c r="AC41" s="2"/>
      <c r="AD41" s="2"/>
    </row>
    <row r="42" spans="3:30" s="1" customFormat="1" ht="13.5" customHeight="1" x14ac:dyDescent="0.2">
      <c r="C42" s="400"/>
      <c r="D42" s="401"/>
      <c r="E42" s="401"/>
      <c r="F42" s="402"/>
      <c r="G42" s="446"/>
      <c r="H42" s="447"/>
      <c r="I42" s="414"/>
      <c r="J42" s="414"/>
      <c r="K42" s="401"/>
      <c r="L42" s="401"/>
      <c r="M42" s="401"/>
      <c r="N42" s="447"/>
      <c r="O42" s="447"/>
      <c r="P42" s="414"/>
      <c r="Q42" s="414"/>
      <c r="R42" s="402"/>
      <c r="U42" s="2"/>
      <c r="V42" s="2"/>
      <c r="W42" s="3"/>
      <c r="X42" s="3"/>
      <c r="Y42" s="3"/>
      <c r="Z42" s="2"/>
      <c r="AA42" s="2"/>
      <c r="AB42" s="3"/>
      <c r="AC42" s="2"/>
      <c r="AD42" s="2"/>
    </row>
    <row r="43" spans="3:30" s="1" customFormat="1" ht="13.5" customHeight="1" x14ac:dyDescent="0.2">
      <c r="U43" s="2"/>
      <c r="V43" s="2"/>
      <c r="W43" s="3"/>
      <c r="X43" s="3"/>
      <c r="Y43" s="3"/>
      <c r="Z43" s="2"/>
      <c r="AA43" s="2"/>
      <c r="AB43" s="3"/>
      <c r="AC43" s="2"/>
      <c r="AD43" s="2"/>
    </row>
    <row r="44" spans="3:30" s="1" customFormat="1" ht="13.5" hidden="1" customHeight="1" outlineLevel="1" x14ac:dyDescent="0.2">
      <c r="C44" s="415" t="s">
        <v>10</v>
      </c>
      <c r="D44" s="416"/>
      <c r="E44" s="416"/>
      <c r="F44" s="416"/>
      <c r="G44" s="416"/>
      <c r="H44" s="416"/>
      <c r="I44" s="416"/>
      <c r="J44" s="416"/>
      <c r="K44" s="416"/>
      <c r="L44" s="416"/>
      <c r="M44" s="416"/>
      <c r="N44" s="416"/>
      <c r="O44" s="416"/>
      <c r="P44" s="416"/>
      <c r="Q44" s="416"/>
      <c r="R44" s="417"/>
      <c r="U44" s="2"/>
      <c r="V44" s="2"/>
      <c r="W44" s="3"/>
      <c r="X44" s="3"/>
      <c r="Y44" s="3"/>
      <c r="Z44" s="2"/>
      <c r="AA44" s="2"/>
      <c r="AB44" s="3"/>
      <c r="AC44" s="2"/>
      <c r="AD44" s="2"/>
    </row>
    <row r="45" spans="3:30" s="1" customFormat="1" ht="15.75" hidden="1" customHeight="1" outlineLevel="1" x14ac:dyDescent="0.2">
      <c r="C45" s="418"/>
      <c r="D45" s="419"/>
      <c r="E45" s="419"/>
      <c r="F45" s="419"/>
      <c r="G45" s="419"/>
      <c r="H45" s="419"/>
      <c r="I45" s="419"/>
      <c r="J45" s="419"/>
      <c r="K45" s="419"/>
      <c r="L45" s="419"/>
      <c r="M45" s="419"/>
      <c r="N45" s="419"/>
      <c r="O45" s="419"/>
      <c r="P45" s="419"/>
      <c r="Q45" s="419"/>
      <c r="R45" s="420"/>
      <c r="U45" s="2"/>
      <c r="V45" s="2"/>
      <c r="W45" s="3"/>
      <c r="X45" s="3"/>
      <c r="Y45" s="3"/>
      <c r="Z45" s="2"/>
      <c r="AA45" s="2"/>
      <c r="AB45" s="3"/>
      <c r="AC45" s="2"/>
      <c r="AD45" s="2"/>
    </row>
    <row r="46" spans="3:30" s="1" customFormat="1" ht="13.5" hidden="1" customHeight="1" outlineLevel="1" x14ac:dyDescent="0.2">
      <c r="C46" s="421" t="s">
        <v>14</v>
      </c>
      <c r="D46" s="422"/>
      <c r="E46" s="425" t="s">
        <v>11</v>
      </c>
      <c r="F46" s="425"/>
      <c r="G46" s="425"/>
      <c r="H46" s="425"/>
      <c r="I46" s="425"/>
      <c r="J46" s="425"/>
      <c r="K46" s="422" t="s">
        <v>13</v>
      </c>
      <c r="L46" s="422"/>
      <c r="M46" s="425" t="s">
        <v>12</v>
      </c>
      <c r="N46" s="425"/>
      <c r="O46" s="425"/>
      <c r="P46" s="425"/>
      <c r="Q46" s="425"/>
      <c r="R46" s="439"/>
      <c r="U46" s="2"/>
      <c r="V46" s="2"/>
      <c r="W46" s="3"/>
      <c r="X46" s="3"/>
      <c r="Y46" s="3"/>
      <c r="Z46" s="2"/>
      <c r="AA46" s="2"/>
      <c r="AB46" s="3"/>
      <c r="AC46" s="2"/>
      <c r="AD46" s="2"/>
    </row>
    <row r="47" spans="3:30" s="1" customFormat="1" ht="13.5" hidden="1" customHeight="1" outlineLevel="1" x14ac:dyDescent="0.2">
      <c r="C47" s="423"/>
      <c r="D47" s="424"/>
      <c r="E47" s="426"/>
      <c r="F47" s="426"/>
      <c r="G47" s="426"/>
      <c r="H47" s="426"/>
      <c r="I47" s="426"/>
      <c r="J47" s="426"/>
      <c r="K47" s="424"/>
      <c r="L47" s="424"/>
      <c r="M47" s="426"/>
      <c r="N47" s="426"/>
      <c r="O47" s="426"/>
      <c r="P47" s="426"/>
      <c r="Q47" s="426"/>
      <c r="R47" s="440"/>
      <c r="U47" s="2"/>
      <c r="V47" s="2"/>
      <c r="W47" s="3"/>
      <c r="X47" s="3"/>
      <c r="Y47" s="3"/>
      <c r="Z47" s="2"/>
      <c r="AA47" s="2"/>
      <c r="AB47" s="3"/>
      <c r="AC47" s="2"/>
      <c r="AD47" s="2"/>
    </row>
    <row r="48" spans="3:30" s="1" customFormat="1" ht="13.5" customHeight="1" collapsed="1" x14ac:dyDescent="0.2">
      <c r="C48" s="184"/>
      <c r="D48" s="184"/>
      <c r="E48" s="185"/>
      <c r="F48" s="185"/>
      <c r="G48" s="185"/>
      <c r="H48" s="185"/>
      <c r="I48" s="185"/>
      <c r="J48" s="185"/>
      <c r="K48" s="184"/>
      <c r="L48" s="184"/>
      <c r="M48" s="185"/>
      <c r="N48" s="185"/>
      <c r="O48" s="185"/>
      <c r="P48" s="185"/>
      <c r="Q48" s="185"/>
      <c r="R48" s="185"/>
      <c r="U48" s="2"/>
      <c r="V48" s="2"/>
      <c r="W48" s="3"/>
      <c r="X48" s="3"/>
      <c r="Y48" s="3"/>
      <c r="Z48" s="2"/>
      <c r="AA48" s="2"/>
      <c r="AB48" s="3"/>
      <c r="AC48" s="2"/>
      <c r="AD48" s="2"/>
    </row>
    <row r="50" spans="1:39" s="1" customFormat="1" ht="13.5" customHeight="1" x14ac:dyDescent="0.2">
      <c r="A50" s="449" t="s">
        <v>15</v>
      </c>
      <c r="B50" s="450"/>
      <c r="C50" s="492" t="s">
        <v>86</v>
      </c>
      <c r="D50" s="493"/>
      <c r="E50" s="493"/>
      <c r="F50" s="493"/>
      <c r="G50" s="493"/>
      <c r="H50" s="493"/>
      <c r="I50" s="493"/>
      <c r="J50" s="493"/>
      <c r="K50" s="493"/>
      <c r="L50" s="493"/>
      <c r="M50" s="493"/>
      <c r="N50" s="493"/>
      <c r="O50" s="493"/>
      <c r="P50" s="493"/>
      <c r="Q50" s="493"/>
      <c r="R50" s="493"/>
      <c r="S50" s="493"/>
      <c r="T50" s="493"/>
      <c r="U50" s="494"/>
      <c r="V50" s="5"/>
      <c r="W50" s="34"/>
      <c r="X50" s="34"/>
      <c r="Y50" s="34"/>
      <c r="Z50" s="5"/>
      <c r="AA50" s="5"/>
      <c r="AB50" s="34"/>
      <c r="AC50" s="5"/>
      <c r="AD50" s="5"/>
    </row>
    <row r="51" spans="1:39" s="1" customFormat="1" ht="13.5" customHeight="1" x14ac:dyDescent="0.2">
      <c r="A51" s="451"/>
      <c r="B51" s="452"/>
      <c r="C51" s="495"/>
      <c r="D51" s="496"/>
      <c r="E51" s="496"/>
      <c r="F51" s="496"/>
      <c r="G51" s="496"/>
      <c r="H51" s="496"/>
      <c r="I51" s="496"/>
      <c r="J51" s="496"/>
      <c r="K51" s="496"/>
      <c r="L51" s="496"/>
      <c r="M51" s="496"/>
      <c r="N51" s="496"/>
      <c r="O51" s="496"/>
      <c r="P51" s="496"/>
      <c r="Q51" s="496"/>
      <c r="R51" s="496"/>
      <c r="S51" s="496"/>
      <c r="T51" s="496"/>
      <c r="U51" s="497"/>
      <c r="V51" s="5"/>
      <c r="W51" s="34"/>
      <c r="X51" s="34"/>
      <c r="Y51" s="34"/>
      <c r="Z51" s="5"/>
      <c r="AA51" s="5"/>
      <c r="AB51" s="34"/>
      <c r="AC51" s="5"/>
      <c r="AD51" s="5"/>
    </row>
    <row r="52" spans="1:39" ht="4.95" customHeight="1" x14ac:dyDescent="0.2"/>
    <row r="53" spans="1:39" s="1" customFormat="1" ht="13.5" customHeight="1" x14ac:dyDescent="0.2">
      <c r="A53" s="453" t="s">
        <v>49</v>
      </c>
      <c r="B53" s="454"/>
      <c r="C53" s="492" t="s">
        <v>87</v>
      </c>
      <c r="D53" s="493"/>
      <c r="E53" s="493"/>
      <c r="F53" s="493"/>
      <c r="G53" s="493"/>
      <c r="H53" s="493"/>
      <c r="I53" s="493"/>
      <c r="J53" s="493"/>
      <c r="K53" s="493"/>
      <c r="L53" s="493"/>
      <c r="M53" s="493"/>
      <c r="N53" s="493"/>
      <c r="O53" s="493"/>
      <c r="P53" s="493"/>
      <c r="Q53" s="493"/>
      <c r="R53" s="493"/>
      <c r="S53" s="493"/>
      <c r="T53" s="493"/>
      <c r="U53" s="494"/>
      <c r="V53" s="5"/>
      <c r="W53" s="34"/>
      <c r="X53" s="34"/>
      <c r="Y53" s="34"/>
      <c r="Z53" s="5"/>
      <c r="AA53" s="5"/>
      <c r="AB53" s="34"/>
      <c r="AC53" s="5"/>
      <c r="AD53" s="5"/>
    </row>
    <row r="54" spans="1:39" s="1" customFormat="1" ht="13.5" customHeight="1" x14ac:dyDescent="0.2">
      <c r="A54" s="457"/>
      <c r="B54" s="458"/>
      <c r="C54" s="495"/>
      <c r="D54" s="496"/>
      <c r="E54" s="496"/>
      <c r="F54" s="496"/>
      <c r="G54" s="496"/>
      <c r="H54" s="496"/>
      <c r="I54" s="496"/>
      <c r="J54" s="496"/>
      <c r="K54" s="496"/>
      <c r="L54" s="496"/>
      <c r="M54" s="496"/>
      <c r="N54" s="496"/>
      <c r="O54" s="496"/>
      <c r="P54" s="496"/>
      <c r="Q54" s="496"/>
      <c r="R54" s="496"/>
      <c r="S54" s="496"/>
      <c r="T54" s="496"/>
      <c r="U54" s="497"/>
      <c r="V54" s="5"/>
      <c r="W54" s="34"/>
      <c r="X54" s="34"/>
      <c r="Y54" s="34"/>
      <c r="Z54" s="5"/>
      <c r="AA54" s="5"/>
      <c r="AB54" s="34"/>
      <c r="AC54" s="5"/>
      <c r="AD54" s="5"/>
    </row>
    <row r="55" spans="1:39" s="1" customFormat="1" ht="4.95" customHeight="1" x14ac:dyDescent="0.2">
      <c r="A55" s="189"/>
      <c r="B55" s="189"/>
      <c r="D55" s="189"/>
      <c r="E55" s="189"/>
      <c r="F55" s="189"/>
      <c r="G55" s="189"/>
      <c r="H55" s="189"/>
      <c r="I55" s="189"/>
      <c r="J55" s="189"/>
      <c r="K55" s="189"/>
      <c r="L55" s="189"/>
      <c r="M55" s="189"/>
      <c r="N55" s="189"/>
      <c r="O55" s="189"/>
      <c r="P55" s="189"/>
      <c r="Q55" s="189"/>
      <c r="R55" s="189"/>
      <c r="S55" s="189"/>
      <c r="T55" s="189"/>
      <c r="U55" s="5"/>
      <c r="V55" s="5"/>
      <c r="W55" s="34"/>
      <c r="X55" s="34"/>
      <c r="Y55" s="34"/>
      <c r="Z55" s="5"/>
      <c r="AA55" s="5"/>
      <c r="AB55" s="34"/>
      <c r="AC55" s="5"/>
      <c r="AD55" s="5"/>
    </row>
    <row r="56" spans="1:39" s="1" customFormat="1" ht="19.95" customHeight="1" x14ac:dyDescent="0.2">
      <c r="A56" s="21" t="s">
        <v>413</v>
      </c>
      <c r="D56" s="189"/>
      <c r="E56" s="189"/>
      <c r="F56" s="189"/>
      <c r="G56" s="189"/>
      <c r="H56" s="189"/>
      <c r="I56" s="189"/>
      <c r="J56" s="189"/>
      <c r="K56" s="189"/>
      <c r="L56" s="189"/>
      <c r="M56" s="189"/>
      <c r="N56" s="189"/>
      <c r="O56" s="189"/>
      <c r="P56" s="189"/>
      <c r="Q56" s="189"/>
      <c r="R56" s="189"/>
      <c r="S56" s="189"/>
      <c r="T56" s="189"/>
      <c r="U56" s="5"/>
      <c r="V56" s="5"/>
      <c r="W56" s="34"/>
      <c r="X56" s="34"/>
      <c r="Y56" s="34"/>
      <c r="Z56" s="5"/>
      <c r="AA56" s="5"/>
      <c r="AB56" s="34"/>
      <c r="AC56" s="5"/>
      <c r="AD56" s="5"/>
    </row>
    <row r="57" spans="1:39" ht="4.95" customHeight="1" x14ac:dyDescent="0.2">
      <c r="P57" s="6"/>
      <c r="R57" s="7"/>
      <c r="S57" s="7"/>
      <c r="T57" s="7"/>
    </row>
    <row r="58" spans="1:39" ht="19.95" customHeight="1" x14ac:dyDescent="0.2">
      <c r="A58" s="19" t="s">
        <v>80</v>
      </c>
      <c r="B58" s="190"/>
      <c r="C58" s="190"/>
      <c r="D58" s="191"/>
      <c r="E58" s="19" t="s">
        <v>81</v>
      </c>
      <c r="F58" s="190"/>
      <c r="G58" s="190"/>
      <c r="H58" s="190"/>
      <c r="I58" s="190"/>
      <c r="J58" s="190"/>
      <c r="K58" s="190"/>
      <c r="L58" s="190"/>
      <c r="M58" s="190"/>
      <c r="N58" s="190"/>
      <c r="O58" s="190"/>
      <c r="P58" s="20"/>
      <c r="Q58" s="191"/>
      <c r="R58" s="188" t="s">
        <v>26</v>
      </c>
      <c r="S58" s="13" t="s">
        <v>329</v>
      </c>
      <c r="T58" s="13" t="s">
        <v>27</v>
      </c>
      <c r="U58" s="13" t="s">
        <v>61</v>
      </c>
    </row>
    <row r="59" spans="1:39" s="8" customFormat="1" ht="19.95" customHeight="1" x14ac:dyDescent="0.2">
      <c r="A59" s="9" t="s">
        <v>16</v>
      </c>
      <c r="B59" s="10"/>
      <c r="C59" s="10"/>
      <c r="D59" s="192"/>
      <c r="E59" s="23" t="s">
        <v>20</v>
      </c>
      <c r="F59" s="193"/>
      <c r="G59" s="193"/>
      <c r="H59" s="193"/>
      <c r="I59" s="193"/>
      <c r="J59" s="193"/>
      <c r="K59" s="193"/>
      <c r="L59" s="193"/>
      <c r="M59" s="193"/>
      <c r="N59" s="193"/>
      <c r="O59" s="193"/>
      <c r="P59" s="193"/>
      <c r="Q59" s="193"/>
      <c r="R59" s="27" t="s">
        <v>219</v>
      </c>
      <c r="S59" s="27" t="s">
        <v>219</v>
      </c>
      <c r="T59" s="27" t="s">
        <v>219</v>
      </c>
      <c r="U59" s="27" t="s">
        <v>219</v>
      </c>
      <c r="W59" s="32" t="s">
        <v>129</v>
      </c>
      <c r="X59" s="32" t="s">
        <v>130</v>
      </c>
      <c r="Y59" s="32" t="str">
        <f>IF(ISERROR(MATCH("■",R59:U59,0)),"",4-MATCH("■",R59:U59,0))</f>
        <v/>
      </c>
      <c r="Z59" s="8" t="e">
        <f>VLOOKUP(Y59,$AB$59:$AC$63,2,FALSE)</f>
        <v>#N/A</v>
      </c>
      <c r="AB59" s="194">
        <v>3</v>
      </c>
      <c r="AC59" s="195" t="s">
        <v>153</v>
      </c>
      <c r="AL59" s="385">
        <v>2</v>
      </c>
      <c r="AM59" s="385" t="e">
        <f>HLOOKUP(Z59,'スコア一覧(R4，R5，R6評価で算出) '!$F$4:$J$39,AL59,FALSE)</f>
        <v>#N/A</v>
      </c>
    </row>
    <row r="60" spans="1:39" s="8" customFormat="1" ht="19.95" customHeight="1" x14ac:dyDescent="0.2">
      <c r="A60" s="11"/>
      <c r="D60" s="196"/>
      <c r="E60" s="23" t="s">
        <v>123</v>
      </c>
      <c r="F60" s="193"/>
      <c r="G60" s="193"/>
      <c r="H60" s="193"/>
      <c r="I60" s="193"/>
      <c r="J60" s="193"/>
      <c r="K60" s="193"/>
      <c r="L60" s="193"/>
      <c r="M60" s="193"/>
      <c r="N60" s="193"/>
      <c r="O60" s="193"/>
      <c r="P60" s="193"/>
      <c r="Q60" s="193"/>
      <c r="R60" s="27" t="s">
        <v>219</v>
      </c>
      <c r="S60" s="27" t="s">
        <v>219</v>
      </c>
      <c r="T60" s="27" t="s">
        <v>219</v>
      </c>
      <c r="U60" s="27" t="s">
        <v>219</v>
      </c>
      <c r="W60" s="32" t="s">
        <v>129</v>
      </c>
      <c r="X60" s="32" t="s">
        <v>130</v>
      </c>
      <c r="Y60" s="32" t="str">
        <f t="shared" ref="Y60:Y67" si="0">IF(ISERROR(MATCH("■",R60:U60,0)),"",4-MATCH("■",R60:U60,0))</f>
        <v/>
      </c>
      <c r="Z60" s="8" t="e">
        <f t="shared" ref="Z60:Z67" si="1">VLOOKUP(Y60,$AB$59:$AC$63,2,FALSE)</f>
        <v>#N/A</v>
      </c>
      <c r="AB60" s="197">
        <v>2</v>
      </c>
      <c r="AC60" s="198" t="s">
        <v>329</v>
      </c>
      <c r="AL60" s="385">
        <v>3</v>
      </c>
      <c r="AM60" s="385" t="e">
        <f>HLOOKUP(Z60,'スコア一覧(R4，R5，R6評価で算出) '!$F$4:$J$39,AL60,FALSE)</f>
        <v>#N/A</v>
      </c>
    </row>
    <row r="61" spans="1:39" s="8" customFormat="1" ht="19.95" customHeight="1" x14ac:dyDescent="0.2">
      <c r="A61" s="18"/>
      <c r="B61" s="199"/>
      <c r="C61" s="199"/>
      <c r="D61" s="200"/>
      <c r="E61" s="12" t="s">
        <v>19</v>
      </c>
      <c r="F61" s="199"/>
      <c r="G61" s="199"/>
      <c r="H61" s="199"/>
      <c r="I61" s="199"/>
      <c r="J61" s="199"/>
      <c r="K61" s="199"/>
      <c r="L61" s="199"/>
      <c r="M61" s="199"/>
      <c r="N61" s="199"/>
      <c r="O61" s="199"/>
      <c r="P61" s="199"/>
      <c r="Q61" s="199"/>
      <c r="R61" s="27" t="s">
        <v>219</v>
      </c>
      <c r="S61" s="27" t="s">
        <v>219</v>
      </c>
      <c r="T61" s="27" t="s">
        <v>219</v>
      </c>
      <c r="U61" s="27" t="s">
        <v>219</v>
      </c>
      <c r="W61" s="32" t="s">
        <v>131</v>
      </c>
      <c r="X61" s="32" t="s">
        <v>130</v>
      </c>
      <c r="Y61" s="32" t="str">
        <f t="shared" si="0"/>
        <v/>
      </c>
      <c r="Z61" s="8" t="e">
        <f t="shared" si="1"/>
        <v>#N/A</v>
      </c>
      <c r="AB61" s="197">
        <v>1</v>
      </c>
      <c r="AC61" s="198" t="s">
        <v>154</v>
      </c>
      <c r="AL61" s="385">
        <v>4</v>
      </c>
      <c r="AM61" s="385" t="e">
        <f>HLOOKUP(Z61,'スコア一覧(R4，R5，R6評価で算出) '!$F$4:$J$39,AL61,FALSE)</f>
        <v>#N/A</v>
      </c>
    </row>
    <row r="62" spans="1:39" s="8" customFormat="1" ht="19.95" customHeight="1" x14ac:dyDescent="0.2">
      <c r="A62" s="9" t="s">
        <v>17</v>
      </c>
      <c r="B62" s="10"/>
      <c r="C62" s="10"/>
      <c r="D62" s="192"/>
      <c r="E62" s="23" t="s">
        <v>21</v>
      </c>
      <c r="F62" s="193"/>
      <c r="G62" s="193"/>
      <c r="H62" s="193"/>
      <c r="I62" s="193"/>
      <c r="J62" s="193"/>
      <c r="K62" s="193"/>
      <c r="L62" s="193"/>
      <c r="M62" s="193"/>
      <c r="N62" s="193"/>
      <c r="O62" s="193"/>
      <c r="P62" s="193"/>
      <c r="Q62" s="193"/>
      <c r="R62" s="27" t="s">
        <v>219</v>
      </c>
      <c r="S62" s="27" t="s">
        <v>219</v>
      </c>
      <c r="T62" s="27" t="s">
        <v>219</v>
      </c>
      <c r="U62" s="27" t="s">
        <v>219</v>
      </c>
      <c r="W62" s="32" t="s">
        <v>129</v>
      </c>
      <c r="X62" s="32" t="s">
        <v>130</v>
      </c>
      <c r="Y62" s="32" t="str">
        <f t="shared" si="0"/>
        <v/>
      </c>
      <c r="Z62" s="8" t="e">
        <f>VLOOKUP(Y62,$AB$59:$AC$63,2,FALSE)</f>
        <v>#N/A</v>
      </c>
      <c r="AB62" s="197">
        <v>0</v>
      </c>
      <c r="AC62" s="198" t="s">
        <v>155</v>
      </c>
      <c r="AL62" s="385">
        <v>5</v>
      </c>
      <c r="AM62" s="385" t="e">
        <f>HLOOKUP(Z62,'スコア一覧(R4，R5，R6評価で算出) '!$F$4:$J$39,AL62,FALSE)</f>
        <v>#N/A</v>
      </c>
    </row>
    <row r="63" spans="1:39" s="8" customFormat="1" ht="19.95" customHeight="1" x14ac:dyDescent="0.2">
      <c r="A63" s="11"/>
      <c r="D63" s="196"/>
      <c r="E63" s="23" t="s">
        <v>22</v>
      </c>
      <c r="F63" s="193"/>
      <c r="G63" s="193"/>
      <c r="H63" s="193"/>
      <c r="I63" s="193"/>
      <c r="J63" s="193"/>
      <c r="K63" s="193"/>
      <c r="L63" s="193"/>
      <c r="M63" s="193"/>
      <c r="N63" s="193"/>
      <c r="O63" s="193"/>
      <c r="P63" s="193"/>
      <c r="Q63" s="193"/>
      <c r="R63" s="27" t="s">
        <v>219</v>
      </c>
      <c r="S63" s="27" t="s">
        <v>219</v>
      </c>
      <c r="T63" s="27" t="s">
        <v>219</v>
      </c>
      <c r="U63" s="27" t="s">
        <v>219</v>
      </c>
      <c r="W63" s="32" t="s">
        <v>129</v>
      </c>
      <c r="X63" s="32" t="s">
        <v>130</v>
      </c>
      <c r="Y63" s="32" t="str">
        <f t="shared" si="0"/>
        <v/>
      </c>
      <c r="Z63" s="8" t="e">
        <f t="shared" si="1"/>
        <v>#N/A</v>
      </c>
      <c r="AB63" s="201"/>
      <c r="AC63" s="202"/>
      <c r="AL63" s="385">
        <v>6</v>
      </c>
      <c r="AM63" s="385" t="e">
        <f>HLOOKUP(Z63,'スコア一覧(R4，R5，R6評価で算出) '!$F$4:$J$39,AL63,FALSE)</f>
        <v>#N/A</v>
      </c>
    </row>
    <row r="64" spans="1:39" s="8" customFormat="1" ht="19.95" customHeight="1" x14ac:dyDescent="0.2">
      <c r="A64" s="11"/>
      <c r="D64" s="196"/>
      <c r="E64" s="23" t="s">
        <v>23</v>
      </c>
      <c r="F64" s="193"/>
      <c r="G64" s="193"/>
      <c r="H64" s="193"/>
      <c r="I64" s="193"/>
      <c r="J64" s="193"/>
      <c r="K64" s="193"/>
      <c r="L64" s="193"/>
      <c r="M64" s="193"/>
      <c r="N64" s="193"/>
      <c r="O64" s="193"/>
      <c r="P64" s="193"/>
      <c r="Q64" s="193"/>
      <c r="R64" s="27" t="s">
        <v>219</v>
      </c>
      <c r="S64" s="27" t="s">
        <v>219</v>
      </c>
      <c r="T64" s="27" t="s">
        <v>219</v>
      </c>
      <c r="U64" s="27" t="s">
        <v>219</v>
      </c>
      <c r="W64" s="32" t="s">
        <v>129</v>
      </c>
      <c r="X64" s="32" t="s">
        <v>130</v>
      </c>
      <c r="Y64" s="32" t="str">
        <f t="shared" si="0"/>
        <v/>
      </c>
      <c r="Z64" s="8" t="e">
        <f t="shared" si="1"/>
        <v>#N/A</v>
      </c>
      <c r="AB64" s="32"/>
      <c r="AL64" s="385">
        <v>7</v>
      </c>
      <c r="AM64" s="385" t="e">
        <f>HLOOKUP(Z64,'スコア一覧(R4，R5，R6評価で算出) '!$F$4:$J$39,AL64,FALSE)</f>
        <v>#N/A</v>
      </c>
    </row>
    <row r="65" spans="1:39" s="8" customFormat="1" ht="19.95" customHeight="1" x14ac:dyDescent="0.2">
      <c r="A65" s="11"/>
      <c r="D65" s="196"/>
      <c r="E65" s="12" t="s">
        <v>24</v>
      </c>
      <c r="F65" s="199"/>
      <c r="G65" s="199"/>
      <c r="H65" s="199"/>
      <c r="I65" s="199"/>
      <c r="J65" s="199"/>
      <c r="K65" s="199"/>
      <c r="L65" s="199"/>
      <c r="M65" s="199"/>
      <c r="N65" s="199"/>
      <c r="O65" s="199"/>
      <c r="P65" s="199"/>
      <c r="Q65" s="199"/>
      <c r="R65" s="27" t="s">
        <v>219</v>
      </c>
      <c r="S65" s="27" t="s">
        <v>219</v>
      </c>
      <c r="T65" s="27" t="s">
        <v>219</v>
      </c>
      <c r="U65" s="27" t="s">
        <v>219</v>
      </c>
      <c r="W65" s="32" t="s">
        <v>129</v>
      </c>
      <c r="X65" s="32" t="s">
        <v>130</v>
      </c>
      <c r="Y65" s="32" t="str">
        <f t="shared" si="0"/>
        <v/>
      </c>
      <c r="Z65" s="8" t="e">
        <f t="shared" si="1"/>
        <v>#N/A</v>
      </c>
      <c r="AB65" s="32"/>
      <c r="AL65" s="385">
        <v>8</v>
      </c>
      <c r="AM65" s="385" t="e">
        <f>HLOOKUP(Z65,'スコア一覧(R4，R5，R6評価で算出) '!$F$4:$J$39,AL65,FALSE)</f>
        <v>#N/A</v>
      </c>
    </row>
    <row r="66" spans="1:39" s="8" customFormat="1" ht="19.95" customHeight="1" x14ac:dyDescent="0.2">
      <c r="A66" s="18"/>
      <c r="B66" s="199"/>
      <c r="C66" s="199"/>
      <c r="D66" s="200"/>
      <c r="E66" s="12" t="s">
        <v>351</v>
      </c>
      <c r="F66" s="199"/>
      <c r="G66" s="199"/>
      <c r="H66" s="199"/>
      <c r="I66" s="199"/>
      <c r="J66" s="199"/>
      <c r="K66" s="199"/>
      <c r="L66" s="199"/>
      <c r="M66" s="199"/>
      <c r="N66" s="199"/>
      <c r="O66" s="199"/>
      <c r="P66" s="199"/>
      <c r="Q66" s="199"/>
      <c r="R66" s="27" t="s">
        <v>219</v>
      </c>
      <c r="S66" s="27" t="s">
        <v>219</v>
      </c>
      <c r="T66" s="27" t="s">
        <v>219</v>
      </c>
      <c r="U66" s="27" t="s">
        <v>219</v>
      </c>
      <c r="W66" s="32" t="s">
        <v>129</v>
      </c>
      <c r="X66" s="32" t="s">
        <v>130</v>
      </c>
      <c r="Y66" s="32" t="str">
        <f t="shared" si="0"/>
        <v/>
      </c>
      <c r="Z66" s="8" t="e">
        <f t="shared" ref="Z66" si="2">VLOOKUP(Y66,$AB$59:$AC$63,2,FALSE)</f>
        <v>#N/A</v>
      </c>
      <c r="AB66" s="32"/>
      <c r="AL66" s="385">
        <v>9</v>
      </c>
      <c r="AM66" s="385" t="e">
        <f>HLOOKUP(Z66,'スコア一覧(R4，R5，R6評価で算出) '!$F$4:$J$39,AL66,FALSE)</f>
        <v>#N/A</v>
      </c>
    </row>
    <row r="67" spans="1:39" s="8" customFormat="1" ht="19.95" customHeight="1" x14ac:dyDescent="0.2">
      <c r="A67" s="12" t="s">
        <v>18</v>
      </c>
      <c r="B67" s="199"/>
      <c r="C67" s="199"/>
      <c r="D67" s="200"/>
      <c r="E67" s="12" t="s">
        <v>25</v>
      </c>
      <c r="F67" s="199"/>
      <c r="G67" s="199"/>
      <c r="H67" s="199"/>
      <c r="I67" s="199"/>
      <c r="J67" s="199"/>
      <c r="K67" s="199"/>
      <c r="L67" s="199"/>
      <c r="M67" s="199"/>
      <c r="N67" s="199"/>
      <c r="O67" s="199"/>
      <c r="P67" s="199"/>
      <c r="Q67" s="199"/>
      <c r="R67" s="27" t="s">
        <v>219</v>
      </c>
      <c r="S67" s="27" t="s">
        <v>219</v>
      </c>
      <c r="T67" s="27" t="s">
        <v>219</v>
      </c>
      <c r="U67" s="27" t="s">
        <v>219</v>
      </c>
      <c r="W67" s="32" t="s">
        <v>132</v>
      </c>
      <c r="X67" s="32" t="s">
        <v>130</v>
      </c>
      <c r="Y67" s="32" t="str">
        <f t="shared" si="0"/>
        <v/>
      </c>
      <c r="Z67" s="8" t="e">
        <f t="shared" si="1"/>
        <v>#N/A</v>
      </c>
      <c r="AB67" s="32"/>
      <c r="AL67" s="385">
        <v>10</v>
      </c>
      <c r="AM67" s="385" t="e">
        <f>HLOOKUP(Z67,'スコア一覧(R4，R5，R6評価で算出) '!$F$4:$J$39,AL67,FALSE)</f>
        <v>#N/A</v>
      </c>
    </row>
    <row r="68" spans="1:39" s="8" customFormat="1" ht="16.2" customHeight="1" x14ac:dyDescent="0.2">
      <c r="B68" s="6" t="s">
        <v>26</v>
      </c>
      <c r="C68" s="6" t="s">
        <v>52</v>
      </c>
      <c r="D68" s="6"/>
      <c r="E68" s="6"/>
      <c r="F68" s="6"/>
      <c r="G68" s="6"/>
      <c r="H68" s="6"/>
      <c r="W68" s="32"/>
      <c r="X68" s="32"/>
      <c r="Y68" s="32"/>
      <c r="AB68" s="32"/>
    </row>
    <row r="69" spans="1:39" s="8" customFormat="1" ht="16.2" customHeight="1" x14ac:dyDescent="0.2">
      <c r="B69" s="6" t="s">
        <v>329</v>
      </c>
      <c r="C69" s="6" t="s">
        <v>122</v>
      </c>
      <c r="D69" s="6"/>
      <c r="E69" s="6"/>
      <c r="F69" s="6"/>
      <c r="G69" s="6"/>
      <c r="H69" s="6"/>
      <c r="I69" s="6"/>
      <c r="W69" s="32"/>
      <c r="X69" s="32"/>
      <c r="Y69" s="32"/>
      <c r="AB69" s="32"/>
    </row>
    <row r="70" spans="1:39" s="8" customFormat="1" ht="16.2" customHeight="1" x14ac:dyDescent="0.2">
      <c r="B70" s="6" t="s">
        <v>51</v>
      </c>
      <c r="C70" s="6" t="s">
        <v>53</v>
      </c>
      <c r="D70" s="6"/>
      <c r="E70" s="6"/>
      <c r="F70" s="6"/>
      <c r="G70" s="6"/>
      <c r="H70" s="6"/>
      <c r="I70" s="6"/>
      <c r="W70" s="32"/>
      <c r="X70" s="32"/>
      <c r="Y70" s="32"/>
      <c r="AB70" s="32"/>
    </row>
    <row r="71" spans="1:39" s="8" customFormat="1" ht="16.2" customHeight="1" x14ac:dyDescent="0.2">
      <c r="B71" s="6" t="s">
        <v>61</v>
      </c>
      <c r="C71" s="6" t="s">
        <v>403</v>
      </c>
      <c r="I71" s="6"/>
      <c r="W71" s="32"/>
      <c r="X71" s="32"/>
      <c r="Y71" s="32"/>
      <c r="AB71" s="32"/>
    </row>
    <row r="72" spans="1:39" s="1" customFormat="1" ht="4.95" customHeight="1" x14ac:dyDescent="0.2">
      <c r="A72" s="189"/>
      <c r="B72" s="189"/>
      <c r="D72" s="189"/>
      <c r="E72" s="189"/>
      <c r="F72" s="189"/>
      <c r="G72" s="189"/>
      <c r="H72" s="189"/>
      <c r="I72" s="189"/>
      <c r="J72" s="189"/>
      <c r="K72" s="189"/>
      <c r="L72" s="189"/>
      <c r="M72" s="189"/>
      <c r="N72" s="189"/>
      <c r="O72" s="189"/>
      <c r="P72" s="189"/>
      <c r="Q72" s="189"/>
      <c r="R72" s="189"/>
      <c r="S72" s="189"/>
      <c r="T72" s="189"/>
      <c r="U72" s="5"/>
      <c r="V72" s="5"/>
      <c r="W72" s="34"/>
      <c r="X72" s="34"/>
      <c r="Y72" s="34"/>
      <c r="Z72" s="5"/>
      <c r="AA72" s="5"/>
      <c r="AB72" s="34"/>
      <c r="AC72" s="5"/>
      <c r="AD72" s="5"/>
    </row>
    <row r="73" spans="1:39" s="1" customFormat="1" ht="51.6" customHeight="1" x14ac:dyDescent="0.2">
      <c r="A73" s="448" t="s">
        <v>332</v>
      </c>
      <c r="B73" s="448"/>
      <c r="C73" s="448"/>
      <c r="D73" s="448"/>
      <c r="E73" s="448"/>
      <c r="F73" s="448"/>
      <c r="G73" s="448"/>
      <c r="H73" s="448"/>
      <c r="I73" s="448"/>
      <c r="J73" s="448"/>
      <c r="K73" s="448"/>
      <c r="L73" s="448"/>
      <c r="M73" s="448"/>
      <c r="N73" s="448"/>
      <c r="O73" s="448"/>
      <c r="P73" s="448"/>
      <c r="Q73" s="448"/>
      <c r="R73" s="448"/>
      <c r="S73" s="448"/>
      <c r="T73" s="448"/>
      <c r="U73" s="448"/>
      <c r="V73" s="5"/>
      <c r="W73" s="34"/>
      <c r="X73" s="34"/>
      <c r="Y73" s="34"/>
      <c r="Z73" s="34"/>
      <c r="AA73" s="5"/>
      <c r="AB73" s="34"/>
      <c r="AC73" s="5"/>
      <c r="AD73" s="5"/>
    </row>
    <row r="74" spans="1:39" ht="4.95" customHeight="1" x14ac:dyDescent="0.2">
      <c r="P74" s="6"/>
      <c r="R74" s="7"/>
      <c r="S74" s="7"/>
      <c r="T74" s="7"/>
      <c r="W74" s="34"/>
      <c r="X74" s="34"/>
      <c r="Y74" s="34"/>
      <c r="Z74" s="34"/>
    </row>
    <row r="75" spans="1:39" s="8" customFormat="1" ht="19.95" customHeight="1" x14ac:dyDescent="0.2">
      <c r="A75" s="6"/>
      <c r="G75" s="28" t="s">
        <v>219</v>
      </c>
      <c r="H75" s="6" t="s">
        <v>333</v>
      </c>
      <c r="I75" s="6"/>
      <c r="J75" s="6"/>
      <c r="K75" s="6"/>
      <c r="L75" s="6"/>
      <c r="W75" s="32" t="s">
        <v>131</v>
      </c>
      <c r="X75" s="32" t="s">
        <v>130</v>
      </c>
      <c r="Y75" s="32" t="str">
        <f>IF(G75="■",3,IF(G76="■",2,IF(G77="■",1,IF(G78="■",0,"-"))))</f>
        <v>-</v>
      </c>
      <c r="Z75" s="8" t="str">
        <f>VLOOKUP(Y75,$AB$75:$AC$79,2,FALSE)</f>
        <v>-</v>
      </c>
      <c r="AB75" s="194">
        <v>3</v>
      </c>
      <c r="AC75" s="192" t="s">
        <v>344</v>
      </c>
      <c r="AL75" s="385">
        <v>2</v>
      </c>
      <c r="AM75" s="385" t="e">
        <f>HLOOKUP(Z75,'スコア一覧(R4，R5，R6評価で算出) '!$F$42:$I$43,AL75,FALSE)</f>
        <v>#N/A</v>
      </c>
    </row>
    <row r="76" spans="1:39" s="8" customFormat="1" ht="19.95" customHeight="1" x14ac:dyDescent="0.2">
      <c r="G76" s="28" t="s">
        <v>219</v>
      </c>
      <c r="H76" s="6" t="s">
        <v>334</v>
      </c>
      <c r="I76" s="6"/>
      <c r="J76" s="6"/>
      <c r="K76" s="6"/>
      <c r="L76" s="6"/>
      <c r="W76" s="32"/>
      <c r="X76" s="32"/>
      <c r="Y76" s="32"/>
      <c r="AB76" s="197">
        <v>2</v>
      </c>
      <c r="AC76" s="196" t="s">
        <v>340</v>
      </c>
    </row>
    <row r="77" spans="1:39" s="8" customFormat="1" ht="19.95" customHeight="1" x14ac:dyDescent="0.2">
      <c r="G77" s="28" t="s">
        <v>219</v>
      </c>
      <c r="H77" s="6" t="s">
        <v>335</v>
      </c>
      <c r="I77" s="6"/>
      <c r="J77" s="6"/>
      <c r="K77" s="6"/>
      <c r="L77" s="6"/>
      <c r="W77" s="32"/>
      <c r="X77" s="32"/>
      <c r="Y77" s="32"/>
      <c r="AB77" s="197">
        <v>1</v>
      </c>
      <c r="AC77" s="196" t="s">
        <v>345</v>
      </c>
    </row>
    <row r="78" spans="1:39" s="8" customFormat="1" ht="19.95" customHeight="1" x14ac:dyDescent="0.2">
      <c r="G78" s="28" t="s">
        <v>219</v>
      </c>
      <c r="H78" s="6" t="s">
        <v>336</v>
      </c>
      <c r="I78" s="6"/>
      <c r="J78" s="6"/>
      <c r="K78" s="6"/>
      <c r="L78" s="6"/>
      <c r="W78" s="32"/>
      <c r="X78" s="32"/>
      <c r="Y78" s="32"/>
      <c r="AB78" s="201">
        <v>0</v>
      </c>
      <c r="AC78" s="200" t="s">
        <v>346</v>
      </c>
    </row>
    <row r="79" spans="1:39" s="8" customFormat="1" ht="16.2" customHeight="1" x14ac:dyDescent="0.2">
      <c r="A79" s="6"/>
      <c r="E79" s="6"/>
      <c r="F79" s="6"/>
      <c r="G79" s="6"/>
      <c r="H79" s="6"/>
      <c r="I79" s="6"/>
      <c r="J79" s="6"/>
      <c r="K79" s="6"/>
      <c r="L79" s="6"/>
      <c r="M79" s="6"/>
      <c r="N79" s="6"/>
      <c r="O79" s="6"/>
      <c r="P79" s="6"/>
      <c r="Q79" s="6"/>
      <c r="R79" s="6"/>
      <c r="S79" s="6"/>
      <c r="T79" s="6"/>
      <c r="W79" s="32"/>
      <c r="X79" s="32"/>
      <c r="Y79" s="32"/>
      <c r="AB79" s="201" t="s">
        <v>156</v>
      </c>
      <c r="AC79" s="202" t="s">
        <v>156</v>
      </c>
      <c r="AE79" s="1"/>
      <c r="AG79" s="1"/>
    </row>
    <row r="80" spans="1:39" s="1" customFormat="1" ht="34.200000000000003" customHeight="1" x14ac:dyDescent="0.2">
      <c r="A80" s="448" t="s">
        <v>337</v>
      </c>
      <c r="B80" s="448"/>
      <c r="C80" s="448"/>
      <c r="D80" s="448"/>
      <c r="E80" s="448"/>
      <c r="F80" s="448"/>
      <c r="G80" s="448"/>
      <c r="H80" s="448"/>
      <c r="I80" s="448"/>
      <c r="J80" s="448"/>
      <c r="K80" s="448"/>
      <c r="L80" s="448"/>
      <c r="M80" s="448"/>
      <c r="N80" s="448"/>
      <c r="O80" s="448"/>
      <c r="P80" s="448"/>
      <c r="Q80" s="448"/>
      <c r="R80" s="448"/>
      <c r="S80" s="448"/>
      <c r="T80" s="448"/>
      <c r="U80" s="448"/>
      <c r="V80" s="5"/>
      <c r="W80" s="34"/>
      <c r="X80" s="34"/>
      <c r="Y80" s="34"/>
      <c r="Z80" s="5"/>
      <c r="AA80" s="5"/>
      <c r="AB80" s="34"/>
      <c r="AC80" s="5"/>
      <c r="AD80" s="5"/>
    </row>
    <row r="81" spans="1:39" ht="4.95" customHeight="1" x14ac:dyDescent="0.2">
      <c r="P81" s="6"/>
      <c r="R81" s="7"/>
      <c r="S81" s="7"/>
      <c r="T81" s="7"/>
    </row>
    <row r="82" spans="1:39" s="8" customFormat="1" ht="19.95" customHeight="1" x14ac:dyDescent="0.2">
      <c r="A82" s="6" t="s">
        <v>98</v>
      </c>
      <c r="G82" s="28" t="s">
        <v>219</v>
      </c>
      <c r="H82" s="6" t="s">
        <v>28</v>
      </c>
      <c r="I82" s="6"/>
      <c r="J82" s="6"/>
      <c r="K82" s="6"/>
      <c r="L82" s="6"/>
      <c r="W82" s="32" t="s">
        <v>131</v>
      </c>
      <c r="X82" s="32" t="s">
        <v>130</v>
      </c>
      <c r="Y82" s="32" t="str">
        <f>IF(G82="■",3,IF(G83="■",1.5,IF(G84="■",0,"-")))</f>
        <v>-</v>
      </c>
      <c r="Z82" s="8" t="str">
        <f>VLOOKUP(Y82,$AB$82:$AC$85,2,FALSE)</f>
        <v>-</v>
      </c>
      <c r="AB82" s="194">
        <v>0</v>
      </c>
      <c r="AC82" s="192" t="s">
        <v>165</v>
      </c>
      <c r="AL82" s="385">
        <v>2</v>
      </c>
      <c r="AM82" s="385" t="e">
        <f>HLOOKUP(Z82,'スコア一覧(R4，R5，R6評価で算出) '!$F$45:$H$47,AL82,FALSE)</f>
        <v>#N/A</v>
      </c>
    </row>
    <row r="83" spans="1:39" s="8" customFormat="1" ht="19.95" customHeight="1" x14ac:dyDescent="0.2">
      <c r="G83" s="28" t="s">
        <v>219</v>
      </c>
      <c r="H83" s="6" t="s">
        <v>29</v>
      </c>
      <c r="I83" s="6"/>
      <c r="J83" s="6"/>
      <c r="K83" s="6"/>
      <c r="L83" s="6"/>
      <c r="W83" s="32"/>
      <c r="X83" s="32"/>
      <c r="Y83" s="32"/>
      <c r="AB83" s="197">
        <v>1.5</v>
      </c>
      <c r="AC83" s="196" t="s">
        <v>158</v>
      </c>
    </row>
    <row r="84" spans="1:39" s="8" customFormat="1" ht="19.95" customHeight="1" x14ac:dyDescent="0.2">
      <c r="G84" s="28" t="s">
        <v>219</v>
      </c>
      <c r="H84" s="6" t="s">
        <v>30</v>
      </c>
      <c r="I84" s="6"/>
      <c r="J84" s="6"/>
      <c r="K84" s="6"/>
      <c r="L84" s="6"/>
      <c r="W84" s="32"/>
      <c r="X84" s="32"/>
      <c r="Y84" s="32"/>
      <c r="AB84" s="197">
        <v>3</v>
      </c>
      <c r="AC84" s="196" t="s">
        <v>164</v>
      </c>
    </row>
    <row r="85" spans="1:39" s="8" customFormat="1" ht="10.199999999999999" customHeight="1" x14ac:dyDescent="0.2">
      <c r="W85" s="32"/>
      <c r="X85" s="32"/>
      <c r="Y85" s="32"/>
      <c r="AB85" s="201" t="s">
        <v>176</v>
      </c>
      <c r="AC85" s="202" t="s">
        <v>157</v>
      </c>
    </row>
    <row r="86" spans="1:39" s="8" customFormat="1" ht="19.95" customHeight="1" x14ac:dyDescent="0.2">
      <c r="A86" s="6" t="s">
        <v>406</v>
      </c>
      <c r="D86" s="6"/>
      <c r="E86" s="6"/>
      <c r="G86" s="227" t="s">
        <v>83</v>
      </c>
      <c r="H86" s="228"/>
      <c r="I86" s="229"/>
      <c r="J86" s="392"/>
      <c r="K86" s="393"/>
      <c r="L86" s="393"/>
      <c r="M86" s="393"/>
      <c r="N86" s="22" t="s">
        <v>82</v>
      </c>
      <c r="O86" s="390" t="s">
        <v>331</v>
      </c>
      <c r="P86" s="391"/>
      <c r="Q86" s="391"/>
      <c r="R86" s="391"/>
      <c r="S86" s="391"/>
      <c r="T86" s="391"/>
      <c r="W86" s="32"/>
      <c r="X86" s="32"/>
      <c r="Y86" s="32"/>
      <c r="AB86" s="32"/>
    </row>
    <row r="87" spans="1:39" s="8" customFormat="1" ht="19.95" customHeight="1" x14ac:dyDescent="0.2">
      <c r="A87" s="6"/>
      <c r="E87" s="6"/>
      <c r="F87" s="6"/>
      <c r="G87" s="227" t="s">
        <v>84</v>
      </c>
      <c r="H87" s="228"/>
      <c r="I87" s="229"/>
      <c r="J87" s="392"/>
      <c r="K87" s="393"/>
      <c r="L87" s="393"/>
      <c r="M87" s="393"/>
      <c r="N87" s="22" t="s">
        <v>82</v>
      </c>
      <c r="O87" s="390"/>
      <c r="P87" s="391"/>
      <c r="Q87" s="391"/>
      <c r="R87" s="391"/>
      <c r="S87" s="391"/>
      <c r="T87" s="391"/>
      <c r="W87" s="32"/>
      <c r="X87" s="32"/>
      <c r="Y87" s="32"/>
      <c r="AB87" s="32"/>
      <c r="AE87" s="1"/>
      <c r="AG87" s="1"/>
    </row>
    <row r="88" spans="1:39" s="8" customFormat="1" ht="19.95" customHeight="1" x14ac:dyDescent="0.2">
      <c r="A88" s="6"/>
      <c r="E88" s="6"/>
      <c r="F88" s="6"/>
      <c r="G88" s="227" t="s">
        <v>428</v>
      </c>
      <c r="H88" s="228"/>
      <c r="I88" s="229"/>
      <c r="J88" s="392"/>
      <c r="K88" s="393"/>
      <c r="L88" s="393"/>
      <c r="M88" s="393"/>
      <c r="N88" s="22" t="s">
        <v>82</v>
      </c>
      <c r="O88" s="224" t="s">
        <v>416</v>
      </c>
      <c r="Q88" s="205"/>
      <c r="R88" s="205"/>
      <c r="S88" s="205"/>
      <c r="T88" s="205"/>
      <c r="W88" s="32"/>
      <c r="X88" s="32"/>
      <c r="Y88" s="32"/>
      <c r="AB88" s="32"/>
      <c r="AE88" s="1"/>
      <c r="AG88" s="1"/>
    </row>
    <row r="89" spans="1:39" s="8" customFormat="1" ht="19.95" customHeight="1" x14ac:dyDescent="0.2">
      <c r="A89" s="6"/>
      <c r="E89" s="6"/>
      <c r="F89" s="6"/>
      <c r="G89" s="227" t="s">
        <v>519</v>
      </c>
      <c r="H89" s="228"/>
      <c r="I89" s="229"/>
      <c r="J89" s="392"/>
      <c r="K89" s="393"/>
      <c r="L89" s="393"/>
      <c r="M89" s="393"/>
      <c r="N89" s="22" t="s">
        <v>82</v>
      </c>
      <c r="O89" s="204"/>
      <c r="P89" s="205"/>
      <c r="Q89" s="205"/>
      <c r="R89" s="205"/>
      <c r="S89" s="205"/>
      <c r="T89" s="205"/>
      <c r="W89" s="32"/>
      <c r="X89" s="32"/>
      <c r="Y89" s="32"/>
      <c r="AB89" s="32"/>
      <c r="AE89" s="1"/>
      <c r="AG89" s="1"/>
    </row>
    <row r="90" spans="1:39" s="8" customFormat="1" ht="19.95" customHeight="1" x14ac:dyDescent="0.2">
      <c r="A90" s="6"/>
      <c r="E90" s="6"/>
      <c r="F90" s="6"/>
      <c r="G90" s="227" t="s">
        <v>520</v>
      </c>
      <c r="H90" s="228"/>
      <c r="I90" s="229"/>
      <c r="J90" s="392"/>
      <c r="K90" s="393"/>
      <c r="L90" s="393"/>
      <c r="M90" s="393"/>
      <c r="N90" s="22" t="s">
        <v>82</v>
      </c>
      <c r="S90" s="6"/>
      <c r="T90" s="6"/>
      <c r="W90" s="32"/>
      <c r="X90" s="32"/>
      <c r="Y90" s="32"/>
      <c r="AB90" s="32"/>
      <c r="AE90" s="1"/>
      <c r="AG90" s="1"/>
    </row>
    <row r="91" spans="1:39" s="8" customFormat="1" ht="10.199999999999999" customHeight="1" x14ac:dyDescent="0.2">
      <c r="W91" s="32"/>
      <c r="X91" s="32"/>
      <c r="Y91" s="32"/>
      <c r="AB91" s="32"/>
      <c r="AE91" s="1"/>
    </row>
    <row r="92" spans="1:39" s="8" customFormat="1" ht="19.95" customHeight="1" x14ac:dyDescent="0.2">
      <c r="A92" s="6" t="s">
        <v>407</v>
      </c>
      <c r="E92" s="6"/>
      <c r="F92" s="6"/>
      <c r="G92" s="206"/>
      <c r="H92" s="206"/>
      <c r="I92" s="207"/>
      <c r="J92" s="33"/>
      <c r="K92" s="33"/>
      <c r="L92" s="208" t="s">
        <v>235</v>
      </c>
      <c r="M92" s="33"/>
      <c r="N92" s="6"/>
      <c r="S92" s="6"/>
      <c r="T92" s="6"/>
      <c r="W92" s="32"/>
      <c r="X92" s="32"/>
      <c r="Y92" s="32"/>
      <c r="AB92" s="32"/>
      <c r="AE92" s="1"/>
      <c r="AG92" s="1"/>
    </row>
    <row r="93" spans="1:39" s="8" customFormat="1" ht="19.95" customHeight="1" x14ac:dyDescent="0.2">
      <c r="A93" s="6"/>
      <c r="G93" s="209"/>
      <c r="H93" s="193"/>
      <c r="I93" s="22"/>
      <c r="J93" s="470" t="s">
        <v>232</v>
      </c>
      <c r="K93" s="471"/>
      <c r="L93" s="472"/>
      <c r="M93" s="498" t="s">
        <v>233</v>
      </c>
      <c r="N93" s="499"/>
      <c r="O93" s="500"/>
      <c r="S93" s="6"/>
      <c r="T93" s="6"/>
      <c r="W93" s="32"/>
      <c r="X93" s="32"/>
      <c r="Y93" s="32"/>
      <c r="AB93" s="32"/>
      <c r="AE93" s="1"/>
      <c r="AG93" s="1"/>
    </row>
    <row r="94" spans="1:39" s="8" customFormat="1" ht="19.95" customHeight="1" x14ac:dyDescent="0.2">
      <c r="A94" s="6"/>
      <c r="G94" s="209" t="s">
        <v>228</v>
      </c>
      <c r="H94" s="193"/>
      <c r="I94" s="22"/>
      <c r="J94" s="468"/>
      <c r="K94" s="469"/>
      <c r="L94" s="210" t="s">
        <v>234</v>
      </c>
      <c r="M94" s="468"/>
      <c r="N94" s="469"/>
      <c r="O94" s="210" t="s">
        <v>234</v>
      </c>
      <c r="P94" s="224" t="s">
        <v>417</v>
      </c>
      <c r="S94" s="6"/>
      <c r="T94" s="6"/>
      <c r="W94" s="32"/>
      <c r="X94" s="32"/>
      <c r="Y94" s="32"/>
      <c r="AB94" s="8">
        <v>0.3</v>
      </c>
      <c r="AC94" s="8" t="s">
        <v>483</v>
      </c>
      <c r="AD94" s="8" t="s">
        <v>489</v>
      </c>
      <c r="AE94" s="8" t="s">
        <v>490</v>
      </c>
    </row>
    <row r="95" spans="1:39" s="8" customFormat="1" ht="19.95" customHeight="1" x14ac:dyDescent="0.2">
      <c r="A95" s="6"/>
      <c r="G95" s="209" t="s">
        <v>229</v>
      </c>
      <c r="H95" s="193"/>
      <c r="I95" s="22"/>
      <c r="J95" s="468"/>
      <c r="K95" s="469"/>
      <c r="L95" s="210" t="s">
        <v>234</v>
      </c>
      <c r="M95" s="468"/>
      <c r="N95" s="469"/>
      <c r="O95" s="210" t="s">
        <v>234</v>
      </c>
      <c r="S95" s="6"/>
      <c r="T95" s="6"/>
      <c r="W95" s="32"/>
      <c r="X95" s="32"/>
      <c r="Y95" s="32"/>
      <c r="AB95" s="8">
        <v>0.52</v>
      </c>
      <c r="AC95" s="8">
        <f t="array" ref="AC95">SUM(J94:K97*AB94:AB97)</f>
        <v>0</v>
      </c>
      <c r="AD95" s="8">
        <f>'スコア一覧(R4，R5，R6評価で算出) '!F57</f>
        <v>63.843138297507679</v>
      </c>
      <c r="AE95" s="8">
        <f>'スコア一覧(R4，R5，R6評価で算出) '!G57</f>
        <v>5.6715425865167042</v>
      </c>
      <c r="AM95" s="385">
        <f>ROUND(-(AC95-AD95)/AE95*10+50,1)</f>
        <v>162.6</v>
      </c>
    </row>
    <row r="96" spans="1:39" s="8" customFormat="1" ht="19.95" customHeight="1" x14ac:dyDescent="0.2">
      <c r="A96" s="6"/>
      <c r="G96" s="209" t="s">
        <v>230</v>
      </c>
      <c r="H96" s="193"/>
      <c r="I96" s="22"/>
      <c r="J96" s="468"/>
      <c r="K96" s="469"/>
      <c r="L96" s="210" t="s">
        <v>234</v>
      </c>
      <c r="M96" s="468"/>
      <c r="N96" s="469"/>
      <c r="O96" s="210" t="s">
        <v>234</v>
      </c>
      <c r="S96" s="6"/>
      <c r="T96" s="6"/>
      <c r="W96" s="32"/>
      <c r="X96" s="32"/>
      <c r="Y96" s="32"/>
      <c r="AB96" s="8">
        <v>0.7</v>
      </c>
      <c r="AC96" s="8" t="s">
        <v>484</v>
      </c>
    </row>
    <row r="97" spans="1:39" s="8" customFormat="1" ht="19.95" customHeight="1" x14ac:dyDescent="0.2">
      <c r="A97" s="6"/>
      <c r="G97" s="209" t="s">
        <v>231</v>
      </c>
      <c r="H97" s="193"/>
      <c r="I97" s="22"/>
      <c r="J97" s="468"/>
      <c r="K97" s="469"/>
      <c r="L97" s="210" t="s">
        <v>234</v>
      </c>
      <c r="M97" s="468"/>
      <c r="N97" s="469"/>
      <c r="O97" s="210" t="s">
        <v>234</v>
      </c>
      <c r="S97" s="6"/>
      <c r="T97" s="6"/>
      <c r="W97" s="32"/>
      <c r="X97" s="32"/>
      <c r="Y97" s="32"/>
      <c r="AB97" s="8">
        <v>0.8</v>
      </c>
      <c r="AC97" s="8">
        <f t="array" ref="AC97">SUM(M94:N97*AB94:AB97)</f>
        <v>0</v>
      </c>
      <c r="AD97" s="8">
        <f>'スコア一覧(R4，R5，R6評価で算出) '!F58</f>
        <v>65.068472418572853</v>
      </c>
      <c r="AE97" s="8">
        <f>'スコア一覧(R4，R5，R6評価で算出) '!G58</f>
        <v>6.6399996947005331</v>
      </c>
      <c r="AM97" s="385">
        <f>ROUND(-(AC97-AD97)/AE97*10+50,1)</f>
        <v>148</v>
      </c>
    </row>
    <row r="98" spans="1:39" s="8" customFormat="1" ht="19.95" customHeight="1" x14ac:dyDescent="0.2">
      <c r="A98" s="6"/>
      <c r="G98" s="209" t="s">
        <v>252</v>
      </c>
      <c r="H98" s="193"/>
      <c r="I98" s="22"/>
      <c r="J98" s="468">
        <f>SUM(J94:K97)</f>
        <v>0</v>
      </c>
      <c r="K98" s="469"/>
      <c r="L98" s="210" t="s">
        <v>234</v>
      </c>
      <c r="M98" s="468">
        <f>SUM(M94:N97)</f>
        <v>0</v>
      </c>
      <c r="N98" s="469"/>
      <c r="O98" s="210" t="s">
        <v>234</v>
      </c>
      <c r="S98" s="6"/>
      <c r="T98" s="6"/>
      <c r="W98" s="32"/>
      <c r="X98" s="32"/>
      <c r="Y98" s="32"/>
    </row>
    <row r="99" spans="1:39" s="8" customFormat="1" ht="16.2" customHeight="1" x14ac:dyDescent="0.2">
      <c r="A99" s="6"/>
      <c r="E99" s="6"/>
      <c r="F99" s="6"/>
      <c r="G99" s="6"/>
      <c r="H99" s="6"/>
      <c r="I99" s="6"/>
      <c r="J99" s="6"/>
      <c r="K99" s="6"/>
      <c r="L99" s="6"/>
      <c r="M99" s="6"/>
      <c r="N99" s="6"/>
      <c r="O99" s="6"/>
      <c r="P99" s="6"/>
      <c r="Q99" s="6"/>
      <c r="R99" s="6"/>
      <c r="S99" s="6"/>
      <c r="T99" s="6"/>
      <c r="W99" s="32"/>
      <c r="X99" s="32"/>
      <c r="Y99" s="32"/>
      <c r="AB99" s="32"/>
      <c r="AE99" s="1"/>
      <c r="AG99" s="1"/>
    </row>
    <row r="100" spans="1:39" s="1" customFormat="1" ht="4.95" customHeight="1" x14ac:dyDescent="0.2">
      <c r="A100" s="189"/>
      <c r="B100" s="189"/>
      <c r="D100" s="189"/>
      <c r="E100" s="189"/>
      <c r="F100" s="189"/>
      <c r="G100" s="189"/>
      <c r="H100" s="189"/>
      <c r="I100" s="189"/>
      <c r="J100" s="189"/>
      <c r="K100" s="189"/>
      <c r="L100" s="189"/>
      <c r="M100" s="189"/>
      <c r="N100" s="189"/>
      <c r="O100" s="189"/>
      <c r="P100" s="189"/>
      <c r="Q100" s="189"/>
      <c r="R100" s="189"/>
      <c r="S100" s="189"/>
      <c r="T100" s="189"/>
      <c r="U100" s="5"/>
      <c r="V100" s="5"/>
      <c r="W100" s="34"/>
      <c r="X100" s="34"/>
      <c r="Y100" s="34"/>
      <c r="Z100" s="5"/>
      <c r="AA100" s="5"/>
      <c r="AB100" s="34"/>
      <c r="AC100" s="5"/>
      <c r="AD100" s="5"/>
    </row>
    <row r="101" spans="1:39" s="1" customFormat="1" ht="34.200000000000003" customHeight="1" x14ac:dyDescent="0.2">
      <c r="A101" s="448" t="s">
        <v>338</v>
      </c>
      <c r="B101" s="448"/>
      <c r="C101" s="448"/>
      <c r="D101" s="448"/>
      <c r="E101" s="448"/>
      <c r="F101" s="448"/>
      <c r="G101" s="448"/>
      <c r="H101" s="448"/>
      <c r="I101" s="448"/>
      <c r="J101" s="448"/>
      <c r="K101" s="448"/>
      <c r="L101" s="448"/>
      <c r="M101" s="448"/>
      <c r="N101" s="448"/>
      <c r="O101" s="448"/>
      <c r="P101" s="448"/>
      <c r="Q101" s="448"/>
      <c r="R101" s="448"/>
      <c r="S101" s="448"/>
      <c r="T101" s="448"/>
      <c r="U101" s="448"/>
      <c r="V101" s="5"/>
      <c r="W101" s="34"/>
      <c r="X101" s="34"/>
      <c r="Y101" s="34"/>
      <c r="Z101" s="5"/>
      <c r="AA101" s="5"/>
      <c r="AB101" s="34"/>
      <c r="AC101" s="5"/>
      <c r="AD101" s="5"/>
    </row>
    <row r="102" spans="1:39" ht="4.95" customHeight="1" x14ac:dyDescent="0.2">
      <c r="P102" s="6"/>
      <c r="R102" s="7"/>
      <c r="S102" s="7"/>
      <c r="T102" s="7"/>
    </row>
    <row r="103" spans="1:39" s="8" customFormat="1" ht="19.95" customHeight="1" x14ac:dyDescent="0.2">
      <c r="A103" s="6" t="s">
        <v>408</v>
      </c>
      <c r="G103" s="80" t="s">
        <v>219</v>
      </c>
      <c r="H103" s="6" t="s">
        <v>31</v>
      </c>
      <c r="I103" s="6"/>
      <c r="J103" s="6"/>
      <c r="K103" s="6"/>
      <c r="L103" s="6"/>
      <c r="M103" s="467" t="s">
        <v>330</v>
      </c>
      <c r="N103" s="467"/>
      <c r="O103" s="467"/>
      <c r="P103" s="467"/>
      <c r="Q103" s="467"/>
      <c r="R103" s="467"/>
      <c r="S103" s="467"/>
      <c r="T103" s="467"/>
      <c r="W103" s="32" t="s">
        <v>132</v>
      </c>
      <c r="X103" s="32" t="s">
        <v>130</v>
      </c>
      <c r="Y103" s="32" t="str">
        <f>IF(G103="■",3,IF(G104="■",1.5,IF(G105="■",0,"-")))</f>
        <v>-</v>
      </c>
      <c r="Z103" s="8" t="e">
        <f>VLOOKUP(Y103,$AB$103:$AC$105,2,FALSE)</f>
        <v>#N/A</v>
      </c>
      <c r="AB103" s="194">
        <v>0</v>
      </c>
      <c r="AC103" s="192" t="s">
        <v>165</v>
      </c>
      <c r="AL103" s="385">
        <v>3</v>
      </c>
      <c r="AM103" s="385" t="e">
        <f>HLOOKUP(Z103,'スコア一覧(R4，R5，R6評価で算出) '!$F$45:$H$47,AL103,FALSE)</f>
        <v>#N/A</v>
      </c>
    </row>
    <row r="104" spans="1:39" s="8" customFormat="1" ht="19.95" customHeight="1" x14ac:dyDescent="0.2">
      <c r="A104" s="6"/>
      <c r="G104" s="80" t="s">
        <v>219</v>
      </c>
      <c r="H104" s="6" t="s">
        <v>29</v>
      </c>
      <c r="I104" s="6"/>
      <c r="J104" s="6"/>
      <c r="K104" s="6"/>
      <c r="L104" s="6"/>
      <c r="M104" s="467"/>
      <c r="N104" s="467"/>
      <c r="O104" s="467"/>
      <c r="P104" s="467"/>
      <c r="Q104" s="467"/>
      <c r="R104" s="467"/>
      <c r="S104" s="467"/>
      <c r="T104" s="467"/>
      <c r="W104" s="32"/>
      <c r="X104" s="32"/>
      <c r="Y104" s="32"/>
      <c r="AB104" s="197">
        <v>1.5</v>
      </c>
      <c r="AC104" s="196" t="s">
        <v>158</v>
      </c>
    </row>
    <row r="105" spans="1:39" s="8" customFormat="1" ht="19.95" customHeight="1" x14ac:dyDescent="0.2">
      <c r="A105" s="6"/>
      <c r="G105" s="80" t="s">
        <v>219</v>
      </c>
      <c r="H105" s="6" t="s">
        <v>32</v>
      </c>
      <c r="I105" s="6"/>
      <c r="J105" s="6"/>
      <c r="K105" s="6"/>
      <c r="L105" s="6"/>
      <c r="M105" s="467"/>
      <c r="N105" s="467"/>
      <c r="O105" s="467"/>
      <c r="P105" s="467"/>
      <c r="Q105" s="467"/>
      <c r="R105" s="467"/>
      <c r="S105" s="467"/>
      <c r="T105" s="467"/>
      <c r="W105" s="32"/>
      <c r="X105" s="32"/>
      <c r="Y105" s="32"/>
      <c r="AB105" s="201">
        <v>3</v>
      </c>
      <c r="AC105" s="200" t="s">
        <v>164</v>
      </c>
    </row>
    <row r="106" spans="1:39" s="8" customFormat="1" ht="19.95" customHeight="1" x14ac:dyDescent="0.2">
      <c r="A106" s="6" t="s">
        <v>97</v>
      </c>
      <c r="E106" s="6"/>
      <c r="F106" s="6"/>
      <c r="G106" s="6"/>
      <c r="H106" s="6"/>
      <c r="I106" s="6"/>
      <c r="J106" s="6"/>
      <c r="K106" s="1"/>
      <c r="L106" s="1"/>
      <c r="M106" s="1"/>
      <c r="N106" s="1"/>
      <c r="O106" s="1"/>
      <c r="P106" s="1"/>
      <c r="Q106" s="1"/>
      <c r="R106" s="1"/>
      <c r="S106" s="1"/>
      <c r="T106" s="1"/>
      <c r="W106" s="32"/>
      <c r="X106" s="32"/>
      <c r="Y106" s="32"/>
      <c r="AB106" s="32"/>
    </row>
    <row r="107" spans="1:39" s="8" customFormat="1" ht="19.95" customHeight="1" x14ac:dyDescent="0.2">
      <c r="A107" s="6"/>
      <c r="E107" s="6"/>
      <c r="F107" s="6"/>
      <c r="G107" s="227" t="str">
        <f t="shared" ref="G107:G111" si="3">G86</f>
        <v>令和３年度</v>
      </c>
      <c r="H107" s="228"/>
      <c r="I107" s="229"/>
      <c r="J107" s="465"/>
      <c r="K107" s="466"/>
      <c r="L107" s="466"/>
      <c r="M107" s="466"/>
      <c r="N107" s="22" t="s">
        <v>85</v>
      </c>
      <c r="O107" s="224" t="s">
        <v>418</v>
      </c>
      <c r="W107" s="32"/>
      <c r="X107" s="32"/>
      <c r="Y107" s="32"/>
      <c r="AB107" s="32"/>
    </row>
    <row r="108" spans="1:39" s="8" customFormat="1" ht="19.95" customHeight="1" x14ac:dyDescent="0.2">
      <c r="A108" s="6"/>
      <c r="E108" s="6"/>
      <c r="F108" s="6"/>
      <c r="G108" s="227" t="str">
        <f t="shared" si="3"/>
        <v>令和４年度</v>
      </c>
      <c r="H108" s="228"/>
      <c r="I108" s="229"/>
      <c r="J108" s="465"/>
      <c r="K108" s="466"/>
      <c r="L108" s="466"/>
      <c r="M108" s="466"/>
      <c r="N108" s="22" t="s">
        <v>85</v>
      </c>
      <c r="S108" s="6"/>
      <c r="T108" s="6"/>
      <c r="W108" s="32"/>
      <c r="X108" s="32"/>
      <c r="Y108" s="32"/>
      <c r="AB108" s="32"/>
    </row>
    <row r="109" spans="1:39" s="8" customFormat="1" ht="19.95" customHeight="1" x14ac:dyDescent="0.2">
      <c r="A109" s="6"/>
      <c r="E109" s="6"/>
      <c r="F109" s="6"/>
      <c r="G109" s="227" t="str">
        <f t="shared" si="3"/>
        <v>令和５年度</v>
      </c>
      <c r="H109" s="228"/>
      <c r="I109" s="229"/>
      <c r="J109" s="465"/>
      <c r="K109" s="466"/>
      <c r="L109" s="466"/>
      <c r="M109" s="466"/>
      <c r="N109" s="22" t="s">
        <v>85</v>
      </c>
      <c r="S109" s="6"/>
      <c r="T109" s="6"/>
      <c r="W109" s="32"/>
      <c r="X109" s="32"/>
      <c r="Y109" s="32"/>
      <c r="AB109" s="32"/>
    </row>
    <row r="110" spans="1:39" s="8" customFormat="1" ht="19.95" customHeight="1" x14ac:dyDescent="0.2">
      <c r="A110" s="6"/>
      <c r="E110" s="6"/>
      <c r="F110" s="6"/>
      <c r="G110" s="227" t="str">
        <f t="shared" si="3"/>
        <v>令和６年度</v>
      </c>
      <c r="H110" s="228"/>
      <c r="I110" s="229"/>
      <c r="J110" s="465"/>
      <c r="K110" s="466"/>
      <c r="L110" s="466"/>
      <c r="M110" s="466"/>
      <c r="N110" s="22" t="s">
        <v>85</v>
      </c>
      <c r="S110" s="6"/>
      <c r="T110" s="6"/>
      <c r="W110" s="32"/>
      <c r="X110" s="32"/>
      <c r="Y110" s="32"/>
      <c r="AB110" s="32"/>
    </row>
    <row r="111" spans="1:39" s="8" customFormat="1" ht="19.95" customHeight="1" x14ac:dyDescent="0.2">
      <c r="A111" s="6"/>
      <c r="E111" s="6"/>
      <c r="F111" s="6"/>
      <c r="G111" s="227" t="str">
        <f t="shared" si="3"/>
        <v>令和７年度</v>
      </c>
      <c r="H111" s="228"/>
      <c r="I111" s="229"/>
      <c r="J111" s="465"/>
      <c r="K111" s="466"/>
      <c r="L111" s="466"/>
      <c r="M111" s="466"/>
      <c r="N111" s="22" t="s">
        <v>85</v>
      </c>
      <c r="S111" s="6"/>
      <c r="T111" s="6"/>
      <c r="W111" s="32"/>
      <c r="X111" s="32"/>
      <c r="Y111" s="32"/>
      <c r="AB111" s="32"/>
    </row>
    <row r="112" spans="1:39" s="1" customFormat="1" ht="4.95" customHeight="1" x14ac:dyDescent="0.2">
      <c r="A112" s="189"/>
      <c r="B112" s="189"/>
      <c r="D112" s="189"/>
      <c r="E112" s="189"/>
      <c r="F112" s="189"/>
      <c r="G112" s="189"/>
      <c r="H112" s="189"/>
      <c r="I112" s="189"/>
      <c r="J112" s="189"/>
      <c r="K112" s="189"/>
      <c r="L112" s="189"/>
      <c r="M112" s="189"/>
      <c r="N112" s="189"/>
      <c r="O112" s="189"/>
      <c r="P112" s="189"/>
      <c r="Q112" s="189"/>
      <c r="R112" s="189"/>
      <c r="S112" s="189"/>
      <c r="T112" s="189"/>
      <c r="U112" s="5"/>
      <c r="V112" s="5"/>
      <c r="W112" s="34"/>
      <c r="X112" s="34"/>
      <c r="Y112" s="34"/>
      <c r="Z112" s="5"/>
      <c r="AA112" s="5"/>
      <c r="AB112" s="34"/>
      <c r="AC112" s="5"/>
      <c r="AD112" s="5"/>
    </row>
    <row r="113" spans="1:39" s="8" customFormat="1" ht="16.2" customHeight="1" x14ac:dyDescent="0.2">
      <c r="A113" s="6"/>
      <c r="E113" s="6"/>
      <c r="F113" s="6"/>
      <c r="G113" s="6"/>
      <c r="H113" s="6"/>
      <c r="I113" s="6"/>
      <c r="J113" s="6"/>
      <c r="K113" s="6"/>
      <c r="L113" s="6"/>
      <c r="M113" s="6"/>
      <c r="N113" s="6"/>
      <c r="O113" s="6"/>
      <c r="P113" s="6"/>
      <c r="Q113" s="6"/>
      <c r="R113" s="6"/>
      <c r="S113" s="6"/>
      <c r="T113" s="6"/>
      <c r="W113" s="32"/>
      <c r="X113" s="32"/>
      <c r="Y113" s="32"/>
      <c r="AB113" s="32"/>
      <c r="AE113" s="1"/>
      <c r="AG113" s="1"/>
    </row>
    <row r="114" spans="1:39" s="1" customFormat="1" ht="34.200000000000003" customHeight="1" x14ac:dyDescent="0.2">
      <c r="A114" s="448" t="s">
        <v>339</v>
      </c>
      <c r="B114" s="448"/>
      <c r="C114" s="448"/>
      <c r="D114" s="448"/>
      <c r="E114" s="448"/>
      <c r="F114" s="448"/>
      <c r="G114" s="448"/>
      <c r="H114" s="448"/>
      <c r="I114" s="448"/>
      <c r="J114" s="448"/>
      <c r="K114" s="448"/>
      <c r="L114" s="448"/>
      <c r="M114" s="448"/>
      <c r="N114" s="448"/>
      <c r="O114" s="448"/>
      <c r="P114" s="448"/>
      <c r="Q114" s="448"/>
      <c r="R114" s="448"/>
      <c r="S114" s="448"/>
      <c r="T114" s="448"/>
      <c r="U114" s="5"/>
      <c r="V114" s="5"/>
      <c r="W114" s="34"/>
      <c r="X114" s="34"/>
      <c r="Y114" s="34"/>
      <c r="Z114" s="5"/>
      <c r="AA114" s="5"/>
      <c r="AB114" s="34"/>
      <c r="AC114" s="5"/>
      <c r="AD114" s="5"/>
    </row>
    <row r="115" spans="1:39" ht="4.95" customHeight="1" x14ac:dyDescent="0.2">
      <c r="P115" s="6"/>
      <c r="R115" s="7"/>
      <c r="S115" s="7"/>
      <c r="T115" s="7"/>
    </row>
    <row r="116" spans="1:39" s="8" customFormat="1" ht="19.95" customHeight="1" x14ac:dyDescent="0.2">
      <c r="A116" s="6" t="s">
        <v>95</v>
      </c>
      <c r="E116" s="6"/>
      <c r="F116" s="6"/>
      <c r="G116" s="6"/>
      <c r="H116" s="6"/>
      <c r="I116" s="6"/>
      <c r="J116" s="6"/>
      <c r="K116" s="6"/>
      <c r="L116" s="6"/>
      <c r="W116" s="32" t="s">
        <v>131</v>
      </c>
      <c r="X116" s="32" t="s">
        <v>130</v>
      </c>
      <c r="Y116" s="32" t="str">
        <f>IF(E117="■",3,IF(E118="■",1.5,IF(E119="■",0,"-")))</f>
        <v>-</v>
      </c>
      <c r="Z116" s="8" t="e">
        <f>VLOOKUP(Y116,$AB$116:$AC$119,2,FALSE)</f>
        <v>#N/A</v>
      </c>
      <c r="AB116" s="194">
        <v>0</v>
      </c>
      <c r="AC116" s="192" t="s">
        <v>159</v>
      </c>
      <c r="AL116" s="385">
        <v>2</v>
      </c>
      <c r="AM116" s="385" t="e">
        <f>HLOOKUP(Z116,'スコア一覧(R4，R5，R6評価で算出) '!$F$49:$H$50,AL116,FALSE)</f>
        <v>#N/A</v>
      </c>
    </row>
    <row r="117" spans="1:39" s="8" customFormat="1" ht="19.95" customHeight="1" x14ac:dyDescent="0.2">
      <c r="A117" s="6"/>
      <c r="E117" s="80" t="s">
        <v>425</v>
      </c>
      <c r="F117" s="6" t="s">
        <v>33</v>
      </c>
      <c r="G117" s="6"/>
      <c r="H117" s="6"/>
      <c r="I117" s="6"/>
      <c r="J117" s="6"/>
      <c r="K117" s="6"/>
      <c r="L117" s="6"/>
      <c r="W117" s="32"/>
      <c r="X117" s="32"/>
      <c r="Y117" s="32"/>
      <c r="AB117" s="197">
        <v>1.5</v>
      </c>
      <c r="AC117" s="196" t="s">
        <v>160</v>
      </c>
    </row>
    <row r="118" spans="1:39" s="8" customFormat="1" ht="19.95" customHeight="1" x14ac:dyDescent="0.2">
      <c r="A118" s="6"/>
      <c r="E118" s="80" t="s">
        <v>219</v>
      </c>
      <c r="F118" s="6" t="s">
        <v>34</v>
      </c>
      <c r="G118" s="6"/>
      <c r="H118" s="6"/>
      <c r="I118" s="6"/>
      <c r="J118" s="6"/>
      <c r="K118" s="6"/>
      <c r="L118" s="6"/>
      <c r="W118" s="32"/>
      <c r="X118" s="32"/>
      <c r="Y118" s="32"/>
      <c r="AB118" s="197">
        <v>3</v>
      </c>
      <c r="AC118" s="196" t="s">
        <v>161</v>
      </c>
    </row>
    <row r="119" spans="1:39" s="8" customFormat="1" ht="19.95" customHeight="1" x14ac:dyDescent="0.2">
      <c r="A119" s="6"/>
      <c r="E119" s="80" t="s">
        <v>219</v>
      </c>
      <c r="F119" s="6" t="s">
        <v>35</v>
      </c>
      <c r="G119" s="6"/>
      <c r="H119" s="6"/>
      <c r="I119" s="6"/>
      <c r="J119" s="6"/>
      <c r="K119" s="6"/>
      <c r="L119" s="6"/>
      <c r="W119" s="32"/>
      <c r="X119" s="32"/>
      <c r="Y119" s="32"/>
      <c r="AB119" s="201"/>
      <c r="AC119" s="202"/>
    </row>
    <row r="120" spans="1:39" s="8" customFormat="1" ht="10.199999999999999" customHeight="1" x14ac:dyDescent="0.2">
      <c r="W120" s="32"/>
      <c r="X120" s="32"/>
      <c r="Y120" s="32"/>
      <c r="AB120" s="32"/>
    </row>
    <row r="121" spans="1:39" s="8" customFormat="1" ht="19.95" customHeight="1" x14ac:dyDescent="0.2">
      <c r="A121" s="6" t="s">
        <v>96</v>
      </c>
      <c r="E121" s="80" t="s">
        <v>219</v>
      </c>
      <c r="F121" s="6" t="s">
        <v>36</v>
      </c>
      <c r="G121" s="6"/>
      <c r="H121" s="6"/>
      <c r="I121" s="6"/>
      <c r="J121" s="6"/>
      <c r="K121" s="6"/>
      <c r="L121" s="6"/>
      <c r="W121" s="32" t="s">
        <v>131</v>
      </c>
      <c r="X121" s="32" t="s">
        <v>130</v>
      </c>
      <c r="Y121" s="32" t="str">
        <f>IF(E121="■",3,IF(E122="■",1.5,IF(E123="■",0,"-")))</f>
        <v>-</v>
      </c>
      <c r="Z121" s="8" t="e">
        <f>VLOOKUP(Y121,$AB$121:$AC$123,2,FALSE)</f>
        <v>#N/A</v>
      </c>
      <c r="AB121" s="194">
        <v>0</v>
      </c>
      <c r="AC121" s="192" t="s">
        <v>162</v>
      </c>
      <c r="AL121" s="385">
        <v>2</v>
      </c>
      <c r="AM121" s="385" t="e">
        <f>HLOOKUP(Z121,'スコア一覧(R4，R5，R6評価で算出) '!$F$52:$H$53,AL121,FALSE)</f>
        <v>#N/A</v>
      </c>
    </row>
    <row r="122" spans="1:39" ht="19.95" customHeight="1" x14ac:dyDescent="0.2">
      <c r="E122" s="80" t="s">
        <v>219</v>
      </c>
      <c r="F122" s="6" t="s">
        <v>37</v>
      </c>
      <c r="G122" s="6"/>
      <c r="H122" s="6"/>
      <c r="I122" s="6"/>
      <c r="J122" s="6"/>
      <c r="K122" s="6"/>
      <c r="L122" s="6"/>
      <c r="M122" s="8"/>
      <c r="N122" s="8"/>
      <c r="AB122" s="197">
        <v>1.5</v>
      </c>
      <c r="AC122" s="196" t="s">
        <v>163</v>
      </c>
    </row>
    <row r="123" spans="1:39" s="8" customFormat="1" ht="19.95" customHeight="1" x14ac:dyDescent="0.2">
      <c r="A123" s="6"/>
      <c r="E123" s="80" t="s">
        <v>219</v>
      </c>
      <c r="F123" s="6" t="s">
        <v>38</v>
      </c>
      <c r="G123" s="6"/>
      <c r="H123" s="6"/>
      <c r="I123" s="6"/>
      <c r="J123" s="6"/>
      <c r="K123" s="6"/>
      <c r="L123" s="6"/>
      <c r="W123" s="32"/>
      <c r="X123" s="32"/>
      <c r="Y123" s="32"/>
      <c r="AB123" s="201">
        <v>3</v>
      </c>
      <c r="AC123" s="200" t="s">
        <v>161</v>
      </c>
    </row>
    <row r="124" spans="1:39" s="8" customFormat="1" ht="19.95" customHeight="1" x14ac:dyDescent="0.2">
      <c r="A124" s="6"/>
      <c r="E124" s="6"/>
      <c r="F124" s="6"/>
      <c r="G124" s="6"/>
      <c r="H124" s="6"/>
      <c r="I124" s="6"/>
      <c r="J124" s="6"/>
      <c r="K124" s="6"/>
      <c r="L124" s="6"/>
      <c r="W124" s="32"/>
      <c r="X124" s="32"/>
      <c r="Y124" s="32"/>
      <c r="AB124" s="32"/>
    </row>
    <row r="125" spans="1:39" s="1" customFormat="1" ht="33.75" customHeight="1" x14ac:dyDescent="0.2">
      <c r="A125" s="448" t="s">
        <v>372</v>
      </c>
      <c r="B125" s="448"/>
      <c r="C125" s="448"/>
      <c r="D125" s="448"/>
      <c r="E125" s="448"/>
      <c r="F125" s="448"/>
      <c r="G125" s="448"/>
      <c r="H125" s="448"/>
      <c r="I125" s="448"/>
      <c r="J125" s="448"/>
      <c r="K125" s="448"/>
      <c r="L125" s="448"/>
      <c r="M125" s="448"/>
      <c r="N125" s="448"/>
      <c r="O125" s="448"/>
      <c r="P125" s="448"/>
      <c r="Q125" s="448"/>
      <c r="R125" s="448"/>
      <c r="S125" s="448"/>
      <c r="T125" s="448"/>
      <c r="U125" s="448"/>
      <c r="V125" s="5"/>
      <c r="W125" s="34"/>
      <c r="X125" s="34"/>
      <c r="Y125" s="34"/>
      <c r="Z125" s="5"/>
      <c r="AA125" s="5"/>
      <c r="AB125" s="34"/>
      <c r="AC125" s="5"/>
      <c r="AD125" s="5"/>
    </row>
    <row r="126" spans="1:39" ht="4.95" customHeight="1" x14ac:dyDescent="0.2">
      <c r="P126" s="6"/>
      <c r="R126" s="7"/>
      <c r="S126" s="7"/>
      <c r="T126" s="7"/>
    </row>
    <row r="127" spans="1:39" s="8" customFormat="1" ht="19.95" customHeight="1" x14ac:dyDescent="0.2">
      <c r="A127" s="6" t="s">
        <v>352</v>
      </c>
      <c r="F127" s="6"/>
      <c r="G127" s="6"/>
      <c r="H127" s="6"/>
      <c r="I127" s="6"/>
      <c r="J127" s="6"/>
      <c r="K127" s="6"/>
      <c r="L127" s="6"/>
      <c r="P127" s="80" t="s">
        <v>219</v>
      </c>
      <c r="W127" s="32"/>
      <c r="X127" s="32"/>
      <c r="Y127" s="32" t="str">
        <f>IF(P129="■",1,IF(P127="■",0,"-"))</f>
        <v>-</v>
      </c>
      <c r="Z127" s="8" t="e">
        <f>VLOOKUP(Y127,$AB$127:$AC$129,2,FALSE)</f>
        <v>#N/A</v>
      </c>
      <c r="AB127" s="194">
        <v>0</v>
      </c>
      <c r="AC127" s="192" t="s">
        <v>410</v>
      </c>
    </row>
    <row r="128" spans="1:39" ht="8.4" customHeight="1" x14ac:dyDescent="0.2">
      <c r="P128" s="6"/>
      <c r="R128" s="7"/>
      <c r="S128" s="7"/>
      <c r="T128" s="7"/>
      <c r="AB128" s="197"/>
      <c r="AC128" s="196"/>
    </row>
    <row r="129" spans="1:29" s="8" customFormat="1" ht="19.95" customHeight="1" x14ac:dyDescent="0.2">
      <c r="A129" s="6" t="s">
        <v>353</v>
      </c>
      <c r="F129" s="6"/>
      <c r="G129" s="6"/>
      <c r="H129" s="6"/>
      <c r="I129" s="6"/>
      <c r="J129" s="6"/>
      <c r="K129" s="6"/>
      <c r="L129" s="6"/>
      <c r="P129" s="80" t="s">
        <v>219</v>
      </c>
      <c r="W129" s="32"/>
      <c r="X129" s="32"/>
      <c r="Y129" s="32"/>
      <c r="AB129" s="201">
        <v>1</v>
      </c>
      <c r="AC129" s="200" t="s">
        <v>411</v>
      </c>
    </row>
    <row r="130" spans="1:29" s="8" customFormat="1" ht="19.95" customHeight="1" x14ac:dyDescent="0.2">
      <c r="A130" s="6"/>
      <c r="B130" s="6" t="s">
        <v>371</v>
      </c>
      <c r="C130" s="6"/>
      <c r="D130" s="6"/>
      <c r="E130" s="6"/>
      <c r="F130" s="6"/>
      <c r="G130" s="6"/>
      <c r="H130" s="6"/>
      <c r="I130" s="6"/>
      <c r="J130" s="6"/>
      <c r="K130" s="6"/>
      <c r="L130" s="6"/>
      <c r="M130" s="6"/>
      <c r="W130" s="32"/>
      <c r="X130" s="32"/>
      <c r="Y130" s="32"/>
      <c r="AB130" s="32"/>
    </row>
    <row r="131" spans="1:29" s="8" customFormat="1" ht="19.95" customHeight="1" x14ac:dyDescent="0.2">
      <c r="A131" s="6"/>
      <c r="B131" s="6"/>
      <c r="C131" s="7" t="s">
        <v>364</v>
      </c>
      <c r="D131" s="6" t="s">
        <v>354</v>
      </c>
      <c r="E131" s="6"/>
      <c r="F131" s="6"/>
      <c r="G131" s="6"/>
      <c r="H131" s="6"/>
      <c r="I131" s="6"/>
      <c r="J131" s="6"/>
      <c r="K131" s="6"/>
      <c r="L131" s="6"/>
      <c r="M131" s="6"/>
      <c r="P131" s="80" t="s">
        <v>219</v>
      </c>
      <c r="W131" s="32"/>
      <c r="X131" s="32"/>
      <c r="Y131" s="32">
        <f>IF(P131="■",1,0)</f>
        <v>0</v>
      </c>
      <c r="Z131" s="8" t="str">
        <f>IF(ISERROR(VLOOKUP(Y131,$AB$131:$AC$131,2,FALSE)),"",VLOOKUP(Y131,$AB$131:$AC$131,2,FALSE))</f>
        <v/>
      </c>
      <c r="AB131" s="218">
        <v>1</v>
      </c>
      <c r="AC131" s="213" t="s">
        <v>412</v>
      </c>
    </row>
    <row r="132" spans="1:29" s="8" customFormat="1" ht="19.95" customHeight="1" x14ac:dyDescent="0.2">
      <c r="A132" s="6"/>
      <c r="B132" s="6"/>
      <c r="C132" s="7" t="s">
        <v>355</v>
      </c>
      <c r="D132" s="6" t="s">
        <v>402</v>
      </c>
      <c r="E132" s="6"/>
      <c r="F132" s="6"/>
      <c r="G132" s="6"/>
      <c r="H132" s="6"/>
      <c r="I132" s="6"/>
      <c r="J132" s="6"/>
      <c r="K132" s="6"/>
      <c r="L132" s="6"/>
      <c r="M132" s="6"/>
      <c r="P132" s="80" t="s">
        <v>219</v>
      </c>
      <c r="W132" s="32"/>
      <c r="X132" s="32"/>
      <c r="Y132" s="32">
        <f t="shared" ref="Y132:Y137" si="4">IF(P132="■",1,0)</f>
        <v>0</v>
      </c>
      <c r="Z132" s="8" t="str">
        <f>IF(ISERROR(VLOOKUP(Y132,$AB$131:$AC$131,2,FALSE)),"",VLOOKUP(Y132,$AB$131:$AC$131,2,FALSE))</f>
        <v/>
      </c>
      <c r="AB132" s="32"/>
    </row>
    <row r="133" spans="1:29" s="8" customFormat="1" ht="19.95" customHeight="1" x14ac:dyDescent="0.2">
      <c r="A133" s="6"/>
      <c r="B133" s="6"/>
      <c r="C133" s="7" t="s">
        <v>365</v>
      </c>
      <c r="D133" s="6" t="s">
        <v>356</v>
      </c>
      <c r="E133" s="6"/>
      <c r="F133" s="6"/>
      <c r="G133" s="6"/>
      <c r="H133" s="6"/>
      <c r="I133" s="6"/>
      <c r="J133" s="6"/>
      <c r="K133" s="6"/>
      <c r="L133" s="6"/>
      <c r="M133" s="6"/>
      <c r="P133" s="80" t="s">
        <v>219</v>
      </c>
      <c r="W133" s="32"/>
      <c r="X133" s="32"/>
      <c r="Y133" s="32">
        <f>IF(P133="■",1,0)</f>
        <v>0</v>
      </c>
      <c r="Z133" s="8" t="str">
        <f t="shared" ref="Z133:Z138" si="5">IF(ISERROR(VLOOKUP(Y133,$AB$131:$AC$131,2,FALSE)),"",VLOOKUP(Y133,$AB$131:$AC$131,2,FALSE))</f>
        <v/>
      </c>
      <c r="AB133" s="32"/>
    </row>
    <row r="134" spans="1:29" s="8" customFormat="1" ht="19.95" customHeight="1" x14ac:dyDescent="0.2">
      <c r="A134" s="6"/>
      <c r="B134" s="6"/>
      <c r="C134" s="7" t="s">
        <v>366</v>
      </c>
      <c r="D134" s="6" t="s">
        <v>357</v>
      </c>
      <c r="E134" s="6"/>
      <c r="F134" s="6"/>
      <c r="G134" s="6"/>
      <c r="H134" s="6"/>
      <c r="I134" s="6"/>
      <c r="J134" s="6"/>
      <c r="K134" s="6"/>
      <c r="L134" s="6"/>
      <c r="M134" s="6"/>
      <c r="P134" s="80" t="s">
        <v>219</v>
      </c>
      <c r="W134" s="32"/>
      <c r="X134" s="32"/>
      <c r="Y134" s="32">
        <f t="shared" si="4"/>
        <v>0</v>
      </c>
      <c r="Z134" s="8" t="str">
        <f t="shared" si="5"/>
        <v/>
      </c>
      <c r="AB134" s="32"/>
    </row>
    <row r="135" spans="1:29" s="8" customFormat="1" ht="19.95" customHeight="1" x14ac:dyDescent="0.2">
      <c r="A135" s="6"/>
      <c r="B135" s="6"/>
      <c r="C135" s="7" t="s">
        <v>367</v>
      </c>
      <c r="D135" s="6" t="s">
        <v>358</v>
      </c>
      <c r="E135" s="6"/>
      <c r="F135" s="6"/>
      <c r="G135" s="6"/>
      <c r="H135" s="6"/>
      <c r="I135" s="6"/>
      <c r="J135" s="6"/>
      <c r="K135" s="6"/>
      <c r="L135" s="6"/>
      <c r="M135" s="6"/>
      <c r="P135" s="80" t="s">
        <v>219</v>
      </c>
      <c r="W135" s="32"/>
      <c r="X135" s="32"/>
      <c r="Y135" s="32">
        <f t="shared" si="4"/>
        <v>0</v>
      </c>
      <c r="Z135" s="8" t="str">
        <f t="shared" si="5"/>
        <v/>
      </c>
      <c r="AB135" s="32"/>
    </row>
    <row r="136" spans="1:29" s="8" customFormat="1" ht="19.95" customHeight="1" x14ac:dyDescent="0.2">
      <c r="A136" s="6"/>
      <c r="B136" s="6"/>
      <c r="C136" s="7" t="s">
        <v>368</v>
      </c>
      <c r="D136" s="6" t="s">
        <v>359</v>
      </c>
      <c r="E136" s="6"/>
      <c r="F136" s="6"/>
      <c r="G136" s="6"/>
      <c r="H136" s="6"/>
      <c r="I136" s="6"/>
      <c r="J136" s="6"/>
      <c r="K136" s="6"/>
      <c r="L136" s="6"/>
      <c r="M136" s="6"/>
      <c r="P136" s="80" t="s">
        <v>219</v>
      </c>
      <c r="W136" s="32"/>
      <c r="X136" s="32"/>
      <c r="Y136" s="32">
        <f t="shared" si="4"/>
        <v>0</v>
      </c>
      <c r="Z136" s="8" t="str">
        <f t="shared" si="5"/>
        <v/>
      </c>
      <c r="AB136" s="32"/>
    </row>
    <row r="137" spans="1:29" s="8" customFormat="1" ht="19.95" customHeight="1" x14ac:dyDescent="0.2">
      <c r="A137" s="6"/>
      <c r="B137" s="6"/>
      <c r="C137" s="7" t="s">
        <v>369</v>
      </c>
      <c r="D137" s="6" t="s">
        <v>360</v>
      </c>
      <c r="E137" s="6"/>
      <c r="F137" s="6"/>
      <c r="G137" s="6"/>
      <c r="H137" s="6"/>
      <c r="I137" s="6"/>
      <c r="J137" s="6"/>
      <c r="K137" s="6"/>
      <c r="L137" s="6"/>
      <c r="M137" s="6"/>
      <c r="P137" s="80" t="s">
        <v>219</v>
      </c>
      <c r="W137" s="32"/>
      <c r="X137" s="32"/>
      <c r="Y137" s="32">
        <f t="shared" si="4"/>
        <v>0</v>
      </c>
      <c r="Z137" s="8" t="str">
        <f t="shared" si="5"/>
        <v/>
      </c>
      <c r="AB137" s="32"/>
    </row>
    <row r="138" spans="1:29" s="8" customFormat="1" ht="19.95" customHeight="1" x14ac:dyDescent="0.2">
      <c r="A138" s="6"/>
      <c r="B138" s="6"/>
      <c r="C138" s="7" t="s">
        <v>370</v>
      </c>
      <c r="D138" s="6" t="s">
        <v>361</v>
      </c>
      <c r="E138" s="6"/>
      <c r="F138" s="6"/>
      <c r="G138" s="6"/>
      <c r="H138" s="6"/>
      <c r="I138" s="6"/>
      <c r="J138" s="6"/>
      <c r="K138" s="6"/>
      <c r="L138" s="6"/>
      <c r="M138" s="6"/>
      <c r="P138" s="80" t="s">
        <v>219</v>
      </c>
      <c r="W138" s="32"/>
      <c r="X138" s="32"/>
      <c r="Y138" s="32">
        <f>IF(P138="■",1,0)</f>
        <v>0</v>
      </c>
      <c r="Z138" s="8" t="str">
        <f t="shared" si="5"/>
        <v/>
      </c>
      <c r="AB138" s="32"/>
    </row>
    <row r="139" spans="1:29" s="8" customFormat="1" ht="19.95" customHeight="1" x14ac:dyDescent="0.2">
      <c r="A139" s="6"/>
      <c r="C139" s="211"/>
      <c r="F139" s="6"/>
      <c r="G139" s="6"/>
      <c r="H139" s="6"/>
      <c r="I139" s="6"/>
      <c r="J139" s="6"/>
      <c r="K139" s="6"/>
      <c r="L139" s="6"/>
      <c r="W139" s="32"/>
      <c r="X139" s="32"/>
      <c r="Y139" s="32"/>
      <c r="AB139" s="32"/>
    </row>
    <row r="140" spans="1:29" s="1" customFormat="1" ht="45.6" customHeight="1" x14ac:dyDescent="0.2">
      <c r="A140" s="448" t="s">
        <v>409</v>
      </c>
      <c r="B140" s="448"/>
      <c r="C140" s="448"/>
      <c r="D140" s="448"/>
      <c r="E140" s="448"/>
      <c r="F140" s="448"/>
      <c r="G140" s="448"/>
      <c r="H140" s="448"/>
      <c r="I140" s="448"/>
      <c r="J140" s="448"/>
      <c r="K140" s="448"/>
      <c r="L140" s="448"/>
      <c r="M140" s="448"/>
      <c r="N140" s="448"/>
      <c r="O140" s="448"/>
      <c r="P140" s="448"/>
      <c r="Q140" s="448"/>
      <c r="R140" s="448"/>
      <c r="S140" s="448"/>
      <c r="T140" s="448"/>
      <c r="U140" s="448"/>
      <c r="W140" s="33"/>
      <c r="X140" s="33"/>
      <c r="Y140" s="33"/>
      <c r="AB140" s="33"/>
    </row>
    <row r="141" spans="1:29" ht="30.75" customHeight="1" x14ac:dyDescent="0.2">
      <c r="P141" s="6"/>
      <c r="R141" s="7"/>
      <c r="S141" s="7"/>
      <c r="T141" s="7"/>
    </row>
    <row r="142" spans="1:29" s="8" customFormat="1" ht="19.95" customHeight="1" x14ac:dyDescent="0.2">
      <c r="A142" s="6"/>
      <c r="B142" s="6" t="s">
        <v>362</v>
      </c>
      <c r="C142" s="211"/>
      <c r="F142" s="6"/>
      <c r="G142" s="6"/>
      <c r="H142" s="224" t="s">
        <v>419</v>
      </c>
      <c r="I142" s="6"/>
      <c r="J142" s="6"/>
      <c r="K142" s="6"/>
      <c r="L142" s="6"/>
      <c r="W142" s="32"/>
      <c r="X142" s="32"/>
      <c r="Y142" s="32"/>
      <c r="AB142" s="32"/>
    </row>
    <row r="143" spans="1:29" ht="19.95" customHeight="1" x14ac:dyDescent="0.2">
      <c r="A143" s="7"/>
      <c r="B143" s="477"/>
      <c r="C143" s="478"/>
      <c r="D143" s="478"/>
      <c r="E143" s="478"/>
      <c r="F143" s="478"/>
      <c r="G143" s="478"/>
      <c r="H143" s="478"/>
      <c r="I143" s="478"/>
      <c r="J143" s="478"/>
      <c r="K143" s="478"/>
      <c r="L143" s="478"/>
      <c r="M143" s="478"/>
      <c r="N143" s="478"/>
      <c r="O143" s="478"/>
      <c r="P143" s="478"/>
      <c r="Q143" s="478"/>
      <c r="R143" s="478"/>
      <c r="S143" s="478"/>
      <c r="T143" s="479"/>
    </row>
    <row r="144" spans="1:29" ht="19.95" customHeight="1" x14ac:dyDescent="0.2">
      <c r="A144" s="7"/>
      <c r="B144" s="480"/>
      <c r="C144" s="481"/>
      <c r="D144" s="481"/>
      <c r="E144" s="481"/>
      <c r="F144" s="481"/>
      <c r="G144" s="481"/>
      <c r="H144" s="481"/>
      <c r="I144" s="481"/>
      <c r="J144" s="481"/>
      <c r="K144" s="481"/>
      <c r="L144" s="481"/>
      <c r="M144" s="481"/>
      <c r="N144" s="481"/>
      <c r="O144" s="481"/>
      <c r="P144" s="481"/>
      <c r="Q144" s="481"/>
      <c r="R144" s="481"/>
      <c r="S144" s="481"/>
      <c r="T144" s="482"/>
    </row>
    <row r="145" spans="1:30" ht="19.95" customHeight="1" x14ac:dyDescent="0.2">
      <c r="A145" s="7"/>
      <c r="B145" s="480"/>
      <c r="C145" s="481"/>
      <c r="D145" s="481"/>
      <c r="E145" s="481"/>
      <c r="F145" s="481"/>
      <c r="G145" s="481"/>
      <c r="H145" s="481"/>
      <c r="I145" s="481"/>
      <c r="J145" s="481"/>
      <c r="K145" s="481"/>
      <c r="L145" s="481"/>
      <c r="M145" s="481"/>
      <c r="N145" s="481"/>
      <c r="O145" s="481"/>
      <c r="P145" s="481"/>
      <c r="Q145" s="481"/>
      <c r="R145" s="481"/>
      <c r="S145" s="481"/>
      <c r="T145" s="482"/>
    </row>
    <row r="146" spans="1:30" ht="19.95" customHeight="1" x14ac:dyDescent="0.2">
      <c r="A146" s="7"/>
      <c r="B146" s="480"/>
      <c r="C146" s="481"/>
      <c r="D146" s="481"/>
      <c r="E146" s="481"/>
      <c r="F146" s="481"/>
      <c r="G146" s="481"/>
      <c r="H146" s="481"/>
      <c r="I146" s="481"/>
      <c r="J146" s="481"/>
      <c r="K146" s="481"/>
      <c r="L146" s="481"/>
      <c r="M146" s="481"/>
      <c r="N146" s="481"/>
      <c r="O146" s="481"/>
      <c r="P146" s="481"/>
      <c r="Q146" s="481"/>
      <c r="R146" s="481"/>
      <c r="S146" s="481"/>
      <c r="T146" s="482"/>
    </row>
    <row r="147" spans="1:30" ht="19.95" customHeight="1" x14ac:dyDescent="0.2">
      <c r="A147" s="7"/>
      <c r="B147" s="483"/>
      <c r="C147" s="484"/>
      <c r="D147" s="484"/>
      <c r="E147" s="484"/>
      <c r="F147" s="484"/>
      <c r="G147" s="484"/>
      <c r="H147" s="484"/>
      <c r="I147" s="484"/>
      <c r="J147" s="484"/>
      <c r="K147" s="484"/>
      <c r="L147" s="484"/>
      <c r="M147" s="484"/>
      <c r="N147" s="484"/>
      <c r="O147" s="484"/>
      <c r="P147" s="484"/>
      <c r="Q147" s="484"/>
      <c r="R147" s="484"/>
      <c r="S147" s="484"/>
      <c r="T147" s="485"/>
    </row>
    <row r="148" spans="1:30" s="8" customFormat="1" ht="19.95" customHeight="1" x14ac:dyDescent="0.2">
      <c r="A148" s="6"/>
      <c r="C148" s="211"/>
      <c r="F148" s="6"/>
      <c r="G148" s="6"/>
      <c r="H148" s="6"/>
      <c r="I148" s="6"/>
      <c r="J148" s="6"/>
      <c r="K148" s="6"/>
      <c r="L148" s="6"/>
      <c r="W148" s="32"/>
      <c r="X148" s="32"/>
      <c r="Y148" s="32"/>
      <c r="AB148" s="32"/>
    </row>
    <row r="149" spans="1:30" s="8" customFormat="1" ht="19.95" customHeight="1" x14ac:dyDescent="0.2">
      <c r="A149" s="6"/>
      <c r="B149" s="6" t="s">
        <v>363</v>
      </c>
      <c r="C149" s="211"/>
      <c r="F149" s="6"/>
      <c r="G149" s="6"/>
      <c r="H149" s="6"/>
      <c r="I149" s="6"/>
      <c r="J149" s="224" t="s">
        <v>419</v>
      </c>
      <c r="K149" s="6"/>
      <c r="L149" s="6"/>
      <c r="W149" s="32"/>
      <c r="X149" s="32"/>
      <c r="Y149" s="32"/>
      <c r="AB149" s="32"/>
    </row>
    <row r="150" spans="1:30" ht="19.95" customHeight="1" x14ac:dyDescent="0.2">
      <c r="A150" s="7"/>
      <c r="B150" s="477"/>
      <c r="C150" s="478"/>
      <c r="D150" s="478"/>
      <c r="E150" s="478"/>
      <c r="F150" s="478"/>
      <c r="G150" s="478"/>
      <c r="H150" s="478"/>
      <c r="I150" s="478"/>
      <c r="J150" s="478"/>
      <c r="K150" s="478"/>
      <c r="L150" s="478"/>
      <c r="M150" s="478"/>
      <c r="N150" s="478"/>
      <c r="O150" s="478"/>
      <c r="P150" s="478"/>
      <c r="Q150" s="478"/>
      <c r="R150" s="478"/>
      <c r="S150" s="478"/>
      <c r="T150" s="479"/>
    </row>
    <row r="151" spans="1:30" ht="19.95" customHeight="1" x14ac:dyDescent="0.2">
      <c r="A151" s="7"/>
      <c r="B151" s="480"/>
      <c r="C151" s="481"/>
      <c r="D151" s="481"/>
      <c r="E151" s="481"/>
      <c r="F151" s="481"/>
      <c r="G151" s="481"/>
      <c r="H151" s="481"/>
      <c r="I151" s="481"/>
      <c r="J151" s="481"/>
      <c r="K151" s="481"/>
      <c r="L151" s="481"/>
      <c r="M151" s="481"/>
      <c r="N151" s="481"/>
      <c r="O151" s="481"/>
      <c r="P151" s="481"/>
      <c r="Q151" s="481"/>
      <c r="R151" s="481"/>
      <c r="S151" s="481"/>
      <c r="T151" s="482"/>
    </row>
    <row r="152" spans="1:30" ht="19.95" customHeight="1" x14ac:dyDescent="0.2">
      <c r="A152" s="7"/>
      <c r="B152" s="480"/>
      <c r="C152" s="481"/>
      <c r="D152" s="481"/>
      <c r="E152" s="481"/>
      <c r="F152" s="481"/>
      <c r="G152" s="481"/>
      <c r="H152" s="481"/>
      <c r="I152" s="481"/>
      <c r="J152" s="481"/>
      <c r="K152" s="481"/>
      <c r="L152" s="481"/>
      <c r="M152" s="481"/>
      <c r="N152" s="481"/>
      <c r="O152" s="481"/>
      <c r="P152" s="481"/>
      <c r="Q152" s="481"/>
      <c r="R152" s="481"/>
      <c r="S152" s="481"/>
      <c r="T152" s="482"/>
    </row>
    <row r="153" spans="1:30" ht="19.95" customHeight="1" x14ac:dyDescent="0.2">
      <c r="A153" s="7"/>
      <c r="B153" s="480"/>
      <c r="C153" s="481"/>
      <c r="D153" s="481"/>
      <c r="E153" s="481"/>
      <c r="F153" s="481"/>
      <c r="G153" s="481"/>
      <c r="H153" s="481"/>
      <c r="I153" s="481"/>
      <c r="J153" s="481"/>
      <c r="K153" s="481"/>
      <c r="L153" s="481"/>
      <c r="M153" s="481"/>
      <c r="N153" s="481"/>
      <c r="O153" s="481"/>
      <c r="P153" s="481"/>
      <c r="Q153" s="481"/>
      <c r="R153" s="481"/>
      <c r="S153" s="481"/>
      <c r="T153" s="482"/>
    </row>
    <row r="154" spans="1:30" ht="19.95" customHeight="1" x14ac:dyDescent="0.2">
      <c r="A154" s="7"/>
      <c r="B154" s="483"/>
      <c r="C154" s="484"/>
      <c r="D154" s="484"/>
      <c r="E154" s="484"/>
      <c r="F154" s="484"/>
      <c r="G154" s="484"/>
      <c r="H154" s="484"/>
      <c r="I154" s="484"/>
      <c r="J154" s="484"/>
      <c r="K154" s="484"/>
      <c r="L154" s="484"/>
      <c r="M154" s="484"/>
      <c r="N154" s="484"/>
      <c r="O154" s="484"/>
      <c r="P154" s="484"/>
      <c r="Q154" s="484"/>
      <c r="R154" s="484"/>
      <c r="S154" s="484"/>
      <c r="T154" s="485"/>
    </row>
    <row r="155" spans="1:30" s="8" customFormat="1" ht="15.75" customHeight="1" x14ac:dyDescent="0.2">
      <c r="A155" s="6"/>
      <c r="C155" s="211"/>
      <c r="F155" s="6"/>
      <c r="G155" s="6"/>
      <c r="H155" s="6"/>
      <c r="I155" s="6"/>
      <c r="J155" s="6"/>
      <c r="K155" s="6"/>
      <c r="L155" s="6"/>
      <c r="W155" s="32"/>
      <c r="X155" s="32"/>
      <c r="Y155" s="32"/>
      <c r="AB155" s="32"/>
    </row>
    <row r="156" spans="1:30" s="8" customFormat="1" ht="16.2" customHeight="1" x14ac:dyDescent="0.2">
      <c r="A156" s="6"/>
      <c r="E156" s="6"/>
      <c r="F156" s="6"/>
      <c r="G156" s="6"/>
      <c r="H156" s="6"/>
      <c r="I156" s="6"/>
      <c r="J156" s="6"/>
      <c r="K156" s="6"/>
      <c r="L156" s="6"/>
      <c r="W156" s="32"/>
      <c r="X156" s="32"/>
      <c r="Y156" s="32"/>
      <c r="AB156" s="32"/>
    </row>
    <row r="157" spans="1:30" s="1" customFormat="1" ht="13.5" customHeight="1" x14ac:dyDescent="0.2">
      <c r="A157" s="453" t="s">
        <v>50</v>
      </c>
      <c r="B157" s="454"/>
      <c r="C157" s="514" t="s">
        <v>88</v>
      </c>
      <c r="D157" s="515"/>
      <c r="E157" s="515"/>
      <c r="F157" s="515"/>
      <c r="G157" s="515"/>
      <c r="H157" s="515"/>
      <c r="I157" s="515"/>
      <c r="J157" s="515"/>
      <c r="K157" s="515"/>
      <c r="L157" s="515"/>
      <c r="M157" s="515"/>
      <c r="N157" s="515"/>
      <c r="O157" s="515"/>
      <c r="P157" s="515"/>
      <c r="Q157" s="515"/>
      <c r="R157" s="515"/>
      <c r="S157" s="515"/>
      <c r="T157" s="515"/>
      <c r="U157" s="515"/>
      <c r="V157" s="5"/>
      <c r="W157" s="34"/>
      <c r="X157" s="34"/>
      <c r="Y157" s="34"/>
      <c r="Z157" s="5"/>
      <c r="AA157" s="5"/>
      <c r="AB157" s="34"/>
      <c r="AC157" s="5"/>
      <c r="AD157" s="5"/>
    </row>
    <row r="158" spans="1:30" s="1" customFormat="1" ht="13.5" customHeight="1" x14ac:dyDescent="0.2">
      <c r="A158" s="455"/>
      <c r="B158" s="456"/>
      <c r="C158" s="514"/>
      <c r="D158" s="515"/>
      <c r="E158" s="515"/>
      <c r="F158" s="515"/>
      <c r="G158" s="515"/>
      <c r="H158" s="515"/>
      <c r="I158" s="515"/>
      <c r="J158" s="515"/>
      <c r="K158" s="515"/>
      <c r="L158" s="515"/>
      <c r="M158" s="515"/>
      <c r="N158" s="515"/>
      <c r="O158" s="515"/>
      <c r="P158" s="515"/>
      <c r="Q158" s="515"/>
      <c r="R158" s="515"/>
      <c r="S158" s="515"/>
      <c r="T158" s="515"/>
      <c r="U158" s="515"/>
      <c r="V158" s="5"/>
      <c r="W158" s="34"/>
      <c r="X158" s="34"/>
      <c r="Y158" s="34"/>
      <c r="Z158" s="5"/>
      <c r="AA158" s="5"/>
      <c r="AB158" s="34"/>
      <c r="AC158" s="5"/>
      <c r="AD158" s="5"/>
    </row>
    <row r="159" spans="1:30" s="1" customFormat="1" ht="13.5" customHeight="1" x14ac:dyDescent="0.2">
      <c r="A159" s="457"/>
      <c r="B159" s="458"/>
      <c r="C159" s="514"/>
      <c r="D159" s="515"/>
      <c r="E159" s="515"/>
      <c r="F159" s="515"/>
      <c r="G159" s="515"/>
      <c r="H159" s="515"/>
      <c r="I159" s="515"/>
      <c r="J159" s="515"/>
      <c r="K159" s="515"/>
      <c r="L159" s="515"/>
      <c r="M159" s="515"/>
      <c r="N159" s="515"/>
      <c r="O159" s="515"/>
      <c r="P159" s="515"/>
      <c r="Q159" s="515"/>
      <c r="R159" s="515"/>
      <c r="S159" s="515"/>
      <c r="T159" s="515"/>
      <c r="U159" s="515"/>
      <c r="V159" s="5"/>
      <c r="W159" s="34"/>
      <c r="X159" s="34"/>
      <c r="Y159" s="34"/>
      <c r="Z159" s="5"/>
      <c r="AA159" s="5"/>
      <c r="AB159" s="34"/>
      <c r="AC159" s="5"/>
      <c r="AD159" s="5"/>
    </row>
    <row r="160" spans="1:30" s="1" customFormat="1" ht="4.95" customHeight="1" x14ac:dyDescent="0.2">
      <c r="A160" s="189"/>
      <c r="B160" s="189"/>
      <c r="D160" s="189"/>
      <c r="E160" s="189"/>
      <c r="F160" s="189"/>
      <c r="G160" s="189"/>
      <c r="H160" s="189"/>
      <c r="I160" s="189"/>
      <c r="J160" s="189"/>
      <c r="K160" s="189"/>
      <c r="L160" s="189"/>
      <c r="M160" s="189"/>
      <c r="N160" s="189"/>
      <c r="O160" s="189"/>
      <c r="P160" s="189"/>
      <c r="Q160" s="189"/>
      <c r="R160" s="189"/>
      <c r="S160" s="189"/>
      <c r="T160" s="189"/>
      <c r="U160" s="5"/>
      <c r="V160" s="5"/>
      <c r="W160" s="34"/>
      <c r="X160" s="34"/>
      <c r="Y160" s="34"/>
      <c r="Z160" s="5"/>
      <c r="AA160" s="5"/>
      <c r="AB160" s="34"/>
      <c r="AC160" s="5"/>
      <c r="AD160" s="5"/>
    </row>
    <row r="161" spans="1:39" s="1" customFormat="1" ht="19.95" customHeight="1" x14ac:dyDescent="0.2">
      <c r="A161" s="21" t="s">
        <v>181</v>
      </c>
      <c r="D161" s="189"/>
      <c r="E161" s="189"/>
      <c r="F161" s="189"/>
      <c r="G161" s="189"/>
      <c r="H161" s="189"/>
      <c r="I161" s="189"/>
      <c r="J161" s="189"/>
      <c r="K161" s="189"/>
      <c r="L161" s="189"/>
      <c r="M161" s="189"/>
      <c r="N161" s="189"/>
      <c r="O161" s="189"/>
      <c r="P161" s="189"/>
      <c r="Q161" s="189"/>
      <c r="R161" s="189"/>
      <c r="S161" s="189"/>
      <c r="T161" s="189"/>
      <c r="U161" s="5"/>
      <c r="V161" s="5"/>
      <c r="W161" s="34"/>
      <c r="X161" s="34"/>
      <c r="Y161" s="34"/>
      <c r="Z161" s="5"/>
      <c r="AA161" s="5"/>
      <c r="AB161" s="34"/>
      <c r="AC161" s="5"/>
      <c r="AD161" s="5"/>
    </row>
    <row r="162" spans="1:39" ht="4.95" customHeight="1" x14ac:dyDescent="0.2">
      <c r="P162" s="6"/>
      <c r="R162" s="7"/>
      <c r="S162" s="7"/>
      <c r="T162" s="7"/>
    </row>
    <row r="163" spans="1:39" ht="19.95" customHeight="1" x14ac:dyDescent="0.2">
      <c r="A163" s="26" t="s">
        <v>80</v>
      </c>
      <c r="B163" s="212"/>
      <c r="C163" s="212"/>
      <c r="D163" s="212"/>
      <c r="E163" s="212"/>
      <c r="F163" s="212"/>
      <c r="G163" s="212"/>
      <c r="H163" s="212"/>
      <c r="I163" s="212"/>
      <c r="J163" s="212"/>
      <c r="K163" s="212"/>
      <c r="L163" s="212"/>
      <c r="M163" s="212"/>
      <c r="N163" s="212"/>
      <c r="O163" s="212"/>
      <c r="P163" s="203"/>
      <c r="Q163" s="13" t="s">
        <v>59</v>
      </c>
      <c r="R163" s="13" t="s">
        <v>329</v>
      </c>
      <c r="S163" s="13" t="s">
        <v>60</v>
      </c>
      <c r="T163" s="13" t="s">
        <v>61</v>
      </c>
    </row>
    <row r="164" spans="1:39" s="8" customFormat="1" ht="19.95" customHeight="1" x14ac:dyDescent="0.2">
      <c r="A164" s="23" t="s">
        <v>222</v>
      </c>
      <c r="B164" s="193"/>
      <c r="C164" s="193"/>
      <c r="D164" s="193"/>
      <c r="E164" s="17"/>
      <c r="F164" s="193"/>
      <c r="G164" s="193"/>
      <c r="H164" s="193"/>
      <c r="I164" s="193"/>
      <c r="J164" s="193"/>
      <c r="K164" s="193"/>
      <c r="L164" s="193"/>
      <c r="M164" s="193"/>
      <c r="N164" s="193"/>
      <c r="O164" s="193"/>
      <c r="P164" s="213"/>
      <c r="Q164" s="27" t="s">
        <v>219</v>
      </c>
      <c r="R164" s="27" t="s">
        <v>219</v>
      </c>
      <c r="S164" s="27" t="s">
        <v>219</v>
      </c>
      <c r="T164" s="27" t="s">
        <v>219</v>
      </c>
      <c r="W164" s="32" t="s">
        <v>129</v>
      </c>
      <c r="X164" s="32" t="s">
        <v>133</v>
      </c>
      <c r="Y164" s="33" t="str">
        <f>IF(ISERROR(MATCH("■",Q164:T164,0)),"",4-MATCH("■",Q164:T164,0))</f>
        <v/>
      </c>
      <c r="Z164" s="8" t="e">
        <f t="shared" ref="Z164:Z175" si="6">VLOOKUP(Y164,$AB$164:$AC$168,2,FALSE)</f>
        <v>#N/A</v>
      </c>
      <c r="AB164" s="194">
        <v>3</v>
      </c>
      <c r="AC164" s="195" t="s">
        <v>153</v>
      </c>
      <c r="AL164" s="385">
        <v>12</v>
      </c>
      <c r="AM164" s="385" t="e">
        <f>HLOOKUP(Z164,'スコア一覧(R4，R5，R6評価で算出) '!$F$4:$J$39,AL164,FALSE)</f>
        <v>#N/A</v>
      </c>
    </row>
    <row r="165" spans="1:39" s="8" customFormat="1" ht="19.95" customHeight="1" x14ac:dyDescent="0.2">
      <c r="A165" s="23" t="s">
        <v>223</v>
      </c>
      <c r="B165" s="193"/>
      <c r="C165" s="193"/>
      <c r="D165" s="193"/>
      <c r="E165" s="17"/>
      <c r="F165" s="193"/>
      <c r="G165" s="193"/>
      <c r="H165" s="193"/>
      <c r="I165" s="193"/>
      <c r="J165" s="193"/>
      <c r="K165" s="193"/>
      <c r="L165" s="193"/>
      <c r="M165" s="193"/>
      <c r="N165" s="193"/>
      <c r="O165" s="193"/>
      <c r="P165" s="213"/>
      <c r="Q165" s="27" t="s">
        <v>219</v>
      </c>
      <c r="R165" s="27" t="s">
        <v>219</v>
      </c>
      <c r="S165" s="27" t="s">
        <v>219</v>
      </c>
      <c r="T165" s="27" t="s">
        <v>219</v>
      </c>
      <c r="W165" s="32" t="s">
        <v>129</v>
      </c>
      <c r="X165" s="32" t="s">
        <v>133</v>
      </c>
      <c r="Y165" s="33" t="str">
        <f t="shared" ref="Y165:Y175" si="7">IF(ISERROR(MATCH("■",Q165:T165,0)),"",4-MATCH("■",Q165:T165,0))</f>
        <v/>
      </c>
      <c r="Z165" s="8" t="e">
        <f t="shared" si="6"/>
        <v>#N/A</v>
      </c>
      <c r="AB165" s="197">
        <v>2</v>
      </c>
      <c r="AC165" s="198" t="s">
        <v>329</v>
      </c>
      <c r="AL165" s="385">
        <v>13</v>
      </c>
      <c r="AM165" s="385" t="e">
        <f>HLOOKUP(Z165,'スコア一覧(R4，R5，R6評価で算出) '!$F$4:$J$39,AL165,FALSE)</f>
        <v>#N/A</v>
      </c>
    </row>
    <row r="166" spans="1:39" s="8" customFormat="1" ht="19.95" customHeight="1" x14ac:dyDescent="0.2">
      <c r="A166" s="23" t="s">
        <v>58</v>
      </c>
      <c r="B166" s="193"/>
      <c r="C166" s="193"/>
      <c r="D166" s="193"/>
      <c r="E166" s="17"/>
      <c r="F166" s="193"/>
      <c r="G166" s="193"/>
      <c r="H166" s="193"/>
      <c r="I166" s="193"/>
      <c r="J166" s="193"/>
      <c r="K166" s="193"/>
      <c r="L166" s="193"/>
      <c r="M166" s="193"/>
      <c r="N166" s="193"/>
      <c r="O166" s="193"/>
      <c r="P166" s="213"/>
      <c r="Q166" s="27" t="s">
        <v>219</v>
      </c>
      <c r="R166" s="27" t="s">
        <v>219</v>
      </c>
      <c r="S166" s="27" t="s">
        <v>219</v>
      </c>
      <c r="T166" s="27" t="s">
        <v>219</v>
      </c>
      <c r="W166" s="32" t="s">
        <v>129</v>
      </c>
      <c r="X166" s="32" t="s">
        <v>133</v>
      </c>
      <c r="Y166" s="33" t="str">
        <f t="shared" si="7"/>
        <v/>
      </c>
      <c r="Z166" s="8" t="e">
        <f t="shared" si="6"/>
        <v>#N/A</v>
      </c>
      <c r="AB166" s="197">
        <v>1</v>
      </c>
      <c r="AC166" s="198" t="s">
        <v>154</v>
      </c>
      <c r="AL166" s="385">
        <v>14</v>
      </c>
      <c r="AM166" s="385" t="e">
        <f>HLOOKUP(Z166,'スコア一覧(R4，R5，R6評価で算出) '!$F$4:$J$39,AL166,FALSE)</f>
        <v>#N/A</v>
      </c>
    </row>
    <row r="167" spans="1:39" s="8" customFormat="1" ht="19.95" customHeight="1" x14ac:dyDescent="0.2">
      <c r="A167" s="23" t="s">
        <v>236</v>
      </c>
      <c r="B167" s="193"/>
      <c r="C167" s="193"/>
      <c r="D167" s="193"/>
      <c r="E167" s="17"/>
      <c r="F167" s="193"/>
      <c r="G167" s="193"/>
      <c r="H167" s="193"/>
      <c r="I167" s="193"/>
      <c r="J167" s="193"/>
      <c r="K167" s="193"/>
      <c r="L167" s="193"/>
      <c r="M167" s="193"/>
      <c r="N167" s="193"/>
      <c r="O167" s="193"/>
      <c r="P167" s="213"/>
      <c r="Q167" s="27" t="s">
        <v>219</v>
      </c>
      <c r="R167" s="27" t="s">
        <v>219</v>
      </c>
      <c r="S167" s="27" t="s">
        <v>219</v>
      </c>
      <c r="T167" s="27" t="s">
        <v>219</v>
      </c>
      <c r="W167" s="32" t="s">
        <v>129</v>
      </c>
      <c r="X167" s="32" t="s">
        <v>133</v>
      </c>
      <c r="Y167" s="33" t="str">
        <f t="shared" si="7"/>
        <v/>
      </c>
      <c r="Z167" s="8" t="e">
        <f t="shared" si="6"/>
        <v>#N/A</v>
      </c>
      <c r="AB167" s="197">
        <v>0</v>
      </c>
      <c r="AC167" s="198" t="s">
        <v>155</v>
      </c>
      <c r="AL167" s="385">
        <v>15</v>
      </c>
      <c r="AM167" s="385" t="e">
        <f>HLOOKUP(Z167,'スコア一覧(R4，R5，R6評価で算出) '!$F$4:$J$39,AL167,FALSE)</f>
        <v>#N/A</v>
      </c>
    </row>
    <row r="168" spans="1:39" s="8" customFormat="1" ht="19.95" customHeight="1" x14ac:dyDescent="0.2">
      <c r="A168" s="23" t="s">
        <v>63</v>
      </c>
      <c r="B168" s="193"/>
      <c r="C168" s="193"/>
      <c r="D168" s="193"/>
      <c r="E168" s="17"/>
      <c r="F168" s="193"/>
      <c r="G168" s="193"/>
      <c r="H168" s="193"/>
      <c r="I168" s="193"/>
      <c r="J168" s="193"/>
      <c r="K168" s="193"/>
      <c r="L168" s="193"/>
      <c r="M168" s="193"/>
      <c r="N168" s="193"/>
      <c r="O168" s="193"/>
      <c r="P168" s="213"/>
      <c r="Q168" s="27" t="s">
        <v>219</v>
      </c>
      <c r="R168" s="27" t="s">
        <v>219</v>
      </c>
      <c r="S168" s="27" t="s">
        <v>219</v>
      </c>
      <c r="T168" s="27" t="s">
        <v>219</v>
      </c>
      <c r="W168" s="32" t="s">
        <v>131</v>
      </c>
      <c r="X168" s="32" t="s">
        <v>133</v>
      </c>
      <c r="Y168" s="33" t="str">
        <f t="shared" si="7"/>
        <v/>
      </c>
      <c r="Z168" s="8" t="e">
        <f t="shared" si="6"/>
        <v>#N/A</v>
      </c>
      <c r="AB168" s="201"/>
      <c r="AC168" s="202"/>
      <c r="AL168" s="385">
        <v>16</v>
      </c>
      <c r="AM168" s="385" t="e">
        <f>HLOOKUP(Z168,'スコア一覧(R4，R5，R6評価で算出) '!$F$4:$J$39,AL168,FALSE)</f>
        <v>#N/A</v>
      </c>
    </row>
    <row r="169" spans="1:39" s="8" customFormat="1" ht="19.95" customHeight="1" x14ac:dyDescent="0.2">
      <c r="A169" s="23" t="s">
        <v>62</v>
      </c>
      <c r="B169" s="193"/>
      <c r="C169" s="193"/>
      <c r="D169" s="193"/>
      <c r="E169" s="17"/>
      <c r="F169" s="193"/>
      <c r="G169" s="193"/>
      <c r="H169" s="193"/>
      <c r="I169" s="193"/>
      <c r="J169" s="193"/>
      <c r="K169" s="193"/>
      <c r="L169" s="193"/>
      <c r="M169" s="193"/>
      <c r="N169" s="193"/>
      <c r="O169" s="193"/>
      <c r="P169" s="213"/>
      <c r="Q169" s="27" t="s">
        <v>219</v>
      </c>
      <c r="R169" s="27" t="s">
        <v>219</v>
      </c>
      <c r="S169" s="27" t="s">
        <v>219</v>
      </c>
      <c r="T169" s="27" t="s">
        <v>219</v>
      </c>
      <c r="W169" s="32" t="s">
        <v>131</v>
      </c>
      <c r="X169" s="32" t="s">
        <v>133</v>
      </c>
      <c r="Y169" s="33" t="str">
        <f t="shared" si="7"/>
        <v/>
      </c>
      <c r="Z169" s="8" t="e">
        <f t="shared" si="6"/>
        <v>#N/A</v>
      </c>
      <c r="AL169" s="385">
        <v>17</v>
      </c>
      <c r="AM169" s="385" t="e">
        <f>HLOOKUP(Z169,'スコア一覧(R4，R5，R6評価で算出) '!$F$4:$J$39,AL169,FALSE)</f>
        <v>#N/A</v>
      </c>
    </row>
    <row r="170" spans="1:39" s="8" customFormat="1" ht="30" customHeight="1" x14ac:dyDescent="0.2">
      <c r="A170" s="462" t="s">
        <v>94</v>
      </c>
      <c r="B170" s="463"/>
      <c r="C170" s="463"/>
      <c r="D170" s="463"/>
      <c r="E170" s="463"/>
      <c r="F170" s="463"/>
      <c r="G170" s="463"/>
      <c r="H170" s="463"/>
      <c r="I170" s="463"/>
      <c r="J170" s="463"/>
      <c r="K170" s="463"/>
      <c r="L170" s="463"/>
      <c r="M170" s="463"/>
      <c r="N170" s="463"/>
      <c r="O170" s="463"/>
      <c r="P170" s="464"/>
      <c r="Q170" s="27" t="s">
        <v>219</v>
      </c>
      <c r="R170" s="27" t="s">
        <v>219</v>
      </c>
      <c r="S170" s="27" t="s">
        <v>219</v>
      </c>
      <c r="T170" s="27" t="s">
        <v>219</v>
      </c>
      <c r="W170" s="32" t="s">
        <v>131</v>
      </c>
      <c r="X170" s="32" t="s">
        <v>133</v>
      </c>
      <c r="Y170" s="33" t="str">
        <f t="shared" si="7"/>
        <v/>
      </c>
      <c r="Z170" s="8" t="e">
        <f t="shared" si="6"/>
        <v>#N/A</v>
      </c>
      <c r="AL170" s="385">
        <v>18</v>
      </c>
      <c r="AM170" s="385" t="e">
        <f>HLOOKUP(Z170,'スコア一覧(R4，R5，R6評価で算出) '!$F$4:$J$39,AL170,FALSE)</f>
        <v>#N/A</v>
      </c>
    </row>
    <row r="171" spans="1:39" s="8" customFormat="1" ht="30" customHeight="1" x14ac:dyDescent="0.2">
      <c r="A171" s="462" t="s">
        <v>64</v>
      </c>
      <c r="B171" s="463"/>
      <c r="C171" s="463"/>
      <c r="D171" s="463"/>
      <c r="E171" s="463"/>
      <c r="F171" s="463"/>
      <c r="G171" s="463"/>
      <c r="H171" s="463"/>
      <c r="I171" s="463"/>
      <c r="J171" s="463"/>
      <c r="K171" s="463"/>
      <c r="L171" s="463"/>
      <c r="M171" s="463"/>
      <c r="N171" s="463"/>
      <c r="O171" s="463"/>
      <c r="P171" s="464"/>
      <c r="Q171" s="27" t="s">
        <v>219</v>
      </c>
      <c r="R171" s="27" t="s">
        <v>219</v>
      </c>
      <c r="S171" s="27" t="s">
        <v>219</v>
      </c>
      <c r="T171" s="27" t="s">
        <v>219</v>
      </c>
      <c r="W171" s="32" t="s">
        <v>134</v>
      </c>
      <c r="X171" s="32" t="s">
        <v>133</v>
      </c>
      <c r="Y171" s="33" t="str">
        <f t="shared" si="7"/>
        <v/>
      </c>
      <c r="Z171" s="8" t="e">
        <f t="shared" si="6"/>
        <v>#N/A</v>
      </c>
      <c r="AB171" s="32"/>
      <c r="AL171" s="385">
        <v>19</v>
      </c>
      <c r="AM171" s="385" t="e">
        <f>HLOOKUP(Z171,'スコア一覧(R4，R5，R6評価で算出) '!$F$4:$J$39,AL171,FALSE)</f>
        <v>#N/A</v>
      </c>
    </row>
    <row r="172" spans="1:39" s="8" customFormat="1" ht="19.95" customHeight="1" x14ac:dyDescent="0.2">
      <c r="A172" s="23" t="s">
        <v>65</v>
      </c>
      <c r="B172" s="193"/>
      <c r="C172" s="193"/>
      <c r="D172" s="193"/>
      <c r="E172" s="17"/>
      <c r="F172" s="193"/>
      <c r="G172" s="193"/>
      <c r="H172" s="193"/>
      <c r="I172" s="193"/>
      <c r="J172" s="193"/>
      <c r="K172" s="193"/>
      <c r="L172" s="193"/>
      <c r="M172" s="193"/>
      <c r="N172" s="193"/>
      <c r="O172" s="193"/>
      <c r="P172" s="213"/>
      <c r="Q172" s="27" t="s">
        <v>219</v>
      </c>
      <c r="R172" s="27" t="s">
        <v>219</v>
      </c>
      <c r="S172" s="27" t="s">
        <v>219</v>
      </c>
      <c r="T172" s="27" t="s">
        <v>219</v>
      </c>
      <c r="W172" s="32" t="s">
        <v>134</v>
      </c>
      <c r="X172" s="32" t="s">
        <v>133</v>
      </c>
      <c r="Y172" s="33" t="str">
        <f t="shared" si="7"/>
        <v/>
      </c>
      <c r="Z172" s="8" t="e">
        <f t="shared" si="6"/>
        <v>#N/A</v>
      </c>
      <c r="AB172" s="32"/>
      <c r="AL172" s="385">
        <v>20</v>
      </c>
      <c r="AM172" s="385" t="e">
        <f>HLOOKUP(Z172,'スコア一覧(R4，R5，R6評価で算出) '!$F$4:$J$39,AL172,FALSE)</f>
        <v>#N/A</v>
      </c>
    </row>
    <row r="173" spans="1:39" s="8" customFormat="1" ht="30" customHeight="1" x14ac:dyDescent="0.2">
      <c r="A173" s="462" t="s">
        <v>124</v>
      </c>
      <c r="B173" s="463"/>
      <c r="C173" s="463"/>
      <c r="D173" s="463"/>
      <c r="E173" s="463"/>
      <c r="F173" s="463"/>
      <c r="G173" s="463"/>
      <c r="H173" s="463"/>
      <c r="I173" s="463"/>
      <c r="J173" s="463"/>
      <c r="K173" s="463"/>
      <c r="L173" s="463"/>
      <c r="M173" s="463"/>
      <c r="N173" s="463"/>
      <c r="O173" s="463"/>
      <c r="P173" s="464"/>
      <c r="Q173" s="27" t="s">
        <v>219</v>
      </c>
      <c r="R173" s="27" t="s">
        <v>219</v>
      </c>
      <c r="S173" s="27" t="s">
        <v>219</v>
      </c>
      <c r="T173" s="27" t="s">
        <v>219</v>
      </c>
      <c r="W173" s="32" t="s">
        <v>134</v>
      </c>
      <c r="X173" s="32" t="s">
        <v>133</v>
      </c>
      <c r="Y173" s="33" t="str">
        <f t="shared" si="7"/>
        <v/>
      </c>
      <c r="Z173" s="8" t="e">
        <f t="shared" si="6"/>
        <v>#N/A</v>
      </c>
      <c r="AB173" s="32"/>
      <c r="AL173" s="385">
        <v>21</v>
      </c>
      <c r="AM173" s="385" t="e">
        <f>HLOOKUP(Z173,'スコア一覧(R4，R5，R6評価で算出) '!$F$4:$J$39,AL173,FALSE)</f>
        <v>#N/A</v>
      </c>
    </row>
    <row r="174" spans="1:39" s="8" customFormat="1" ht="30" customHeight="1" x14ac:dyDescent="0.2">
      <c r="A174" s="462" t="s">
        <v>242</v>
      </c>
      <c r="B174" s="463"/>
      <c r="C174" s="463"/>
      <c r="D174" s="463"/>
      <c r="E174" s="463"/>
      <c r="F174" s="463"/>
      <c r="G174" s="463"/>
      <c r="H174" s="463"/>
      <c r="I174" s="463"/>
      <c r="J174" s="463"/>
      <c r="K174" s="463"/>
      <c r="L174" s="463"/>
      <c r="M174" s="463"/>
      <c r="N174" s="463"/>
      <c r="O174" s="463"/>
      <c r="P174" s="464"/>
      <c r="Q174" s="27" t="s">
        <v>219</v>
      </c>
      <c r="R174" s="27" t="s">
        <v>219</v>
      </c>
      <c r="S174" s="27" t="s">
        <v>219</v>
      </c>
      <c r="T174" s="27" t="s">
        <v>219</v>
      </c>
      <c r="W174" s="32" t="s">
        <v>134</v>
      </c>
      <c r="X174" s="32" t="s">
        <v>133</v>
      </c>
      <c r="Y174" s="33" t="str">
        <f t="shared" si="7"/>
        <v/>
      </c>
      <c r="Z174" s="8" t="e">
        <f t="shared" si="6"/>
        <v>#N/A</v>
      </c>
      <c r="AB174" s="32"/>
      <c r="AL174" s="385">
        <v>22</v>
      </c>
      <c r="AM174" s="385" t="e">
        <f>HLOOKUP(Z174,'スコア一覧(R4，R5，R6評価で算出) '!$F$4:$J$39,AL174,FALSE)</f>
        <v>#N/A</v>
      </c>
    </row>
    <row r="175" spans="1:39" s="8" customFormat="1" ht="30" customHeight="1" x14ac:dyDescent="0.2">
      <c r="A175" s="462" t="s">
        <v>185</v>
      </c>
      <c r="B175" s="463"/>
      <c r="C175" s="463"/>
      <c r="D175" s="463"/>
      <c r="E175" s="463"/>
      <c r="F175" s="463"/>
      <c r="G175" s="463"/>
      <c r="H175" s="463"/>
      <c r="I175" s="463"/>
      <c r="J175" s="463"/>
      <c r="K175" s="463"/>
      <c r="L175" s="463"/>
      <c r="M175" s="463"/>
      <c r="N175" s="463"/>
      <c r="O175" s="463"/>
      <c r="P175" s="464"/>
      <c r="Q175" s="27" t="s">
        <v>219</v>
      </c>
      <c r="R175" s="27" t="s">
        <v>219</v>
      </c>
      <c r="S175" s="27" t="s">
        <v>219</v>
      </c>
      <c r="T175" s="27" t="s">
        <v>219</v>
      </c>
      <c r="W175" s="32" t="s">
        <v>134</v>
      </c>
      <c r="X175" s="32" t="s">
        <v>133</v>
      </c>
      <c r="Y175" s="33" t="str">
        <f t="shared" si="7"/>
        <v/>
      </c>
      <c r="Z175" s="8" t="e">
        <f t="shared" si="6"/>
        <v>#N/A</v>
      </c>
      <c r="AB175" s="32"/>
      <c r="AL175" s="385">
        <v>23</v>
      </c>
      <c r="AM175" s="385" t="e">
        <f>HLOOKUP(Z175,'スコア一覧(R4，R5，R6評価で算出) '!$F$4:$J$39,AL175,FALSE)</f>
        <v>#N/A</v>
      </c>
    </row>
    <row r="176" spans="1:39" s="8" customFormat="1" ht="15" customHeight="1" x14ac:dyDescent="0.2">
      <c r="B176" s="7" t="s">
        <v>26</v>
      </c>
      <c r="C176" s="6" t="s">
        <v>54</v>
      </c>
      <c r="D176" s="6"/>
      <c r="E176" s="6"/>
      <c r="F176" s="6"/>
      <c r="G176" s="6"/>
      <c r="H176" s="6"/>
      <c r="I176" s="6"/>
      <c r="J176"/>
      <c r="K176"/>
      <c r="L176"/>
      <c r="W176" s="32"/>
      <c r="X176" s="32"/>
      <c r="Y176" s="32"/>
      <c r="AB176" s="32"/>
    </row>
    <row r="177" spans="1:28" s="8" customFormat="1" ht="15" customHeight="1" x14ac:dyDescent="0.2">
      <c r="B177" s="7" t="s">
        <v>329</v>
      </c>
      <c r="C177" s="6" t="s">
        <v>55</v>
      </c>
      <c r="D177" s="6"/>
      <c r="E177" s="6"/>
      <c r="F177" s="6"/>
      <c r="G177" s="6"/>
      <c r="H177" s="6"/>
      <c r="I177" s="6"/>
      <c r="J177"/>
      <c r="K177"/>
      <c r="L177"/>
      <c r="W177" s="32"/>
      <c r="X177" s="32"/>
      <c r="Y177" s="32"/>
      <c r="AB177" s="32"/>
    </row>
    <row r="178" spans="1:28" s="8" customFormat="1" ht="15" customHeight="1" x14ac:dyDescent="0.2">
      <c r="B178" s="7" t="s">
        <v>66</v>
      </c>
      <c r="C178" s="6" t="s">
        <v>57</v>
      </c>
      <c r="D178" s="6"/>
      <c r="E178" s="6"/>
      <c r="F178" s="6"/>
      <c r="G178" s="6"/>
      <c r="H178" s="6"/>
      <c r="I178" s="6"/>
      <c r="J178"/>
      <c r="K178"/>
      <c r="L178"/>
      <c r="W178" s="32"/>
      <c r="X178" s="32"/>
      <c r="Y178" s="32"/>
      <c r="AB178" s="32"/>
    </row>
    <row r="179" spans="1:28" s="8" customFormat="1" ht="15" customHeight="1" x14ac:dyDescent="0.2">
      <c r="B179" s="7" t="s">
        <v>67</v>
      </c>
      <c r="C179" s="6" t="s">
        <v>56</v>
      </c>
      <c r="D179" s="6"/>
      <c r="E179" s="6"/>
      <c r="F179" s="6"/>
      <c r="G179" s="6"/>
      <c r="H179" s="6"/>
      <c r="I179" s="6"/>
      <c r="J179"/>
      <c r="K179"/>
      <c r="L179"/>
      <c r="W179" s="32"/>
      <c r="X179" s="32"/>
      <c r="Y179" s="32"/>
      <c r="AB179" s="32"/>
    </row>
    <row r="181" spans="1:28" ht="14.4" x14ac:dyDescent="0.2">
      <c r="A181" s="6" t="s">
        <v>184</v>
      </c>
    </row>
    <row r="182" spans="1:28" ht="6.75" customHeight="1" x14ac:dyDescent="0.2"/>
    <row r="183" spans="1:28" s="1" customFormat="1" ht="18.75" customHeight="1" x14ac:dyDescent="0.2">
      <c r="B183"/>
      <c r="F183" s="501" t="s">
        <v>182</v>
      </c>
      <c r="G183" s="502"/>
      <c r="H183" s="503"/>
      <c r="I183" s="6" t="s">
        <v>183</v>
      </c>
      <c r="W183" s="33"/>
      <c r="X183" s="33"/>
      <c r="Y183" s="33"/>
      <c r="AB183" s="33"/>
    </row>
    <row r="184" spans="1:28" s="1" customFormat="1" ht="6.75" customHeight="1" x14ac:dyDescent="0.2">
      <c r="B184"/>
      <c r="W184" s="33"/>
      <c r="X184" s="33"/>
      <c r="Y184" s="33"/>
      <c r="AB184" s="33"/>
    </row>
    <row r="185" spans="1:28" s="1" customFormat="1" ht="18.75" customHeight="1" x14ac:dyDescent="0.2">
      <c r="B185"/>
      <c r="F185" s="459" t="s">
        <v>39</v>
      </c>
      <c r="G185" s="460"/>
      <c r="H185" s="461"/>
      <c r="I185" s="6" t="s">
        <v>44</v>
      </c>
      <c r="W185" s="33"/>
      <c r="X185" s="33"/>
      <c r="Y185" s="33"/>
      <c r="AB185" s="33"/>
    </row>
    <row r="186" spans="1:28" s="1" customFormat="1" ht="6.75" customHeight="1" x14ac:dyDescent="0.2">
      <c r="B186"/>
      <c r="W186" s="33"/>
      <c r="X186" s="33"/>
      <c r="Y186" s="33"/>
      <c r="AB186" s="33"/>
    </row>
    <row r="187" spans="1:28" s="1" customFormat="1" ht="18.75" customHeight="1" x14ac:dyDescent="0.2">
      <c r="B187"/>
      <c r="F187" s="465" t="s">
        <v>40</v>
      </c>
      <c r="G187" s="466"/>
      <c r="H187" s="513"/>
      <c r="I187" s="6" t="s">
        <v>45</v>
      </c>
      <c r="W187" s="33"/>
      <c r="X187" s="33"/>
      <c r="Y187" s="33"/>
      <c r="AB187" s="33"/>
    </row>
    <row r="188" spans="1:28" s="1" customFormat="1" ht="6.75" customHeight="1" x14ac:dyDescent="0.2">
      <c r="B188"/>
      <c r="W188" s="33"/>
      <c r="X188" s="33"/>
      <c r="Y188" s="33"/>
      <c r="AB188" s="33"/>
    </row>
    <row r="189" spans="1:28" s="1" customFormat="1" ht="18.75" customHeight="1" x14ac:dyDescent="0.2">
      <c r="B189"/>
      <c r="F189" s="504" t="s">
        <v>41</v>
      </c>
      <c r="G189" s="505"/>
      <c r="H189" s="506"/>
      <c r="I189" s="6" t="s">
        <v>48</v>
      </c>
      <c r="W189" s="33"/>
      <c r="X189" s="33"/>
      <c r="Y189" s="33"/>
      <c r="AB189" s="33"/>
    </row>
    <row r="190" spans="1:28" s="1" customFormat="1" ht="6.75" customHeight="1" x14ac:dyDescent="0.2">
      <c r="B190"/>
      <c r="W190" s="33"/>
      <c r="X190" s="33"/>
      <c r="Y190" s="33"/>
      <c r="AB190" s="33"/>
    </row>
    <row r="191" spans="1:28" s="1" customFormat="1" ht="18.75" customHeight="1" x14ac:dyDescent="0.2">
      <c r="B191"/>
      <c r="F191" s="507" t="s">
        <v>42</v>
      </c>
      <c r="G191" s="508"/>
      <c r="H191" s="509"/>
      <c r="I191" s="6" t="s">
        <v>46</v>
      </c>
      <c r="W191" s="33"/>
      <c r="X191" s="33"/>
      <c r="Y191" s="33"/>
      <c r="AB191" s="33"/>
    </row>
    <row r="192" spans="1:28" s="1" customFormat="1" ht="6.75" customHeight="1" x14ac:dyDescent="0.2">
      <c r="B192"/>
      <c r="W192" s="33"/>
      <c r="X192" s="33"/>
      <c r="Y192" s="33"/>
      <c r="AB192" s="33"/>
    </row>
    <row r="193" spans="1:39" s="1" customFormat="1" ht="18.75" customHeight="1" x14ac:dyDescent="0.2">
      <c r="B193"/>
      <c r="F193" s="510" t="s">
        <v>43</v>
      </c>
      <c r="G193" s="511"/>
      <c r="H193" s="512"/>
      <c r="I193" s="6" t="s">
        <v>47</v>
      </c>
      <c r="W193" s="33"/>
      <c r="X193" s="33"/>
      <c r="Y193" s="33"/>
      <c r="AB193" s="33"/>
    </row>
    <row r="194" spans="1:39" s="1" customFormat="1" ht="13.5" customHeight="1" x14ac:dyDescent="0.2">
      <c r="A194" s="449" t="s">
        <v>68</v>
      </c>
      <c r="B194" s="450"/>
      <c r="C194" s="492" t="s">
        <v>89</v>
      </c>
      <c r="D194" s="493"/>
      <c r="E194" s="493"/>
      <c r="F194" s="493"/>
      <c r="G194" s="493"/>
      <c r="H194" s="493"/>
      <c r="I194" s="493"/>
      <c r="J194" s="493"/>
      <c r="K194" s="493"/>
      <c r="L194" s="493"/>
      <c r="M194" s="493"/>
      <c r="N194" s="493"/>
      <c r="O194" s="493"/>
      <c r="P194" s="493"/>
      <c r="Q194" s="493"/>
      <c r="R194" s="493"/>
      <c r="S194" s="493"/>
      <c r="T194" s="493"/>
      <c r="U194" s="494"/>
      <c r="W194" s="33"/>
      <c r="X194" s="33"/>
      <c r="Y194" s="33"/>
      <c r="AB194" s="33"/>
    </row>
    <row r="195" spans="1:39" s="1" customFormat="1" ht="13.5" customHeight="1" x14ac:dyDescent="0.2">
      <c r="A195" s="451"/>
      <c r="B195" s="452"/>
      <c r="C195" s="495"/>
      <c r="D195" s="496"/>
      <c r="E195" s="496"/>
      <c r="F195" s="496"/>
      <c r="G195" s="496"/>
      <c r="H195" s="496"/>
      <c r="I195" s="496"/>
      <c r="J195" s="496"/>
      <c r="K195" s="496"/>
      <c r="L195" s="496"/>
      <c r="M195" s="496"/>
      <c r="N195" s="496"/>
      <c r="O195" s="496"/>
      <c r="P195" s="496"/>
      <c r="Q195" s="496"/>
      <c r="R195" s="496"/>
      <c r="S195" s="496"/>
      <c r="T195" s="496"/>
      <c r="U195" s="497"/>
      <c r="W195" s="33"/>
      <c r="X195" s="33"/>
      <c r="Y195" s="33"/>
      <c r="AB195" s="33"/>
    </row>
    <row r="196" spans="1:39" s="1" customFormat="1" ht="4.95" customHeight="1" x14ac:dyDescent="0.2">
      <c r="A196" s="189"/>
      <c r="B196" s="189"/>
      <c r="D196" s="189"/>
      <c r="E196" s="189"/>
      <c r="F196" s="189"/>
      <c r="G196" s="189"/>
      <c r="H196" s="189"/>
      <c r="I196" s="189"/>
      <c r="J196" s="189"/>
      <c r="K196" s="189"/>
      <c r="L196" s="189"/>
      <c r="M196" s="189"/>
      <c r="N196" s="189"/>
      <c r="O196" s="189"/>
      <c r="P196" s="189"/>
      <c r="Q196" s="189"/>
      <c r="R196" s="189"/>
      <c r="S196" s="189"/>
      <c r="T196" s="189"/>
      <c r="W196" s="33"/>
      <c r="X196" s="33"/>
      <c r="Y196" s="33"/>
      <c r="AB196" s="33"/>
    </row>
    <row r="197" spans="1:39" s="1" customFormat="1" ht="36" customHeight="1" x14ac:dyDescent="0.2">
      <c r="A197" s="448" t="s">
        <v>414</v>
      </c>
      <c r="B197" s="448"/>
      <c r="C197" s="448"/>
      <c r="D197" s="448"/>
      <c r="E197" s="448"/>
      <c r="F197" s="448"/>
      <c r="G197" s="448"/>
      <c r="H197" s="448"/>
      <c r="I197" s="448"/>
      <c r="J197" s="448"/>
      <c r="K197" s="448"/>
      <c r="L197" s="448"/>
      <c r="M197" s="448"/>
      <c r="N197" s="448"/>
      <c r="O197" s="448"/>
      <c r="P197" s="448"/>
      <c r="Q197" s="448"/>
      <c r="R197" s="448"/>
      <c r="S197" s="448"/>
      <c r="T197" s="448"/>
      <c r="U197" s="448"/>
      <c r="W197" s="33"/>
      <c r="X197" s="33"/>
      <c r="Y197" s="33"/>
      <c r="AB197" s="33"/>
    </row>
    <row r="198" spans="1:39" ht="4.95" customHeight="1" x14ac:dyDescent="0.2">
      <c r="P198" s="6"/>
      <c r="R198" s="7"/>
      <c r="S198" s="7"/>
      <c r="T198" s="7"/>
    </row>
    <row r="199" spans="1:39" s="1" customFormat="1" ht="127.5" customHeight="1" x14ac:dyDescent="0.2">
      <c r="A199" s="448" t="s">
        <v>427</v>
      </c>
      <c r="B199" s="448"/>
      <c r="C199" s="448"/>
      <c r="D199" s="448"/>
      <c r="E199" s="448"/>
      <c r="F199" s="448"/>
      <c r="G199" s="448"/>
      <c r="H199" s="448"/>
      <c r="I199" s="448"/>
      <c r="J199" s="448"/>
      <c r="K199" s="448"/>
      <c r="L199" s="448"/>
      <c r="M199" s="448"/>
      <c r="N199" s="448"/>
      <c r="O199" s="448"/>
      <c r="P199" s="448"/>
      <c r="Q199" s="448"/>
      <c r="R199" s="448"/>
      <c r="S199" s="448"/>
      <c r="T199" s="448"/>
      <c r="U199" s="448"/>
      <c r="W199" s="33"/>
      <c r="X199" s="33"/>
      <c r="Y199" s="33"/>
      <c r="AB199" s="33"/>
    </row>
    <row r="200" spans="1:39" ht="16.5" customHeight="1" x14ac:dyDescent="0.2">
      <c r="P200" s="6"/>
      <c r="R200" s="7"/>
      <c r="S200" s="7"/>
      <c r="T200" s="7"/>
    </row>
    <row r="201" spans="1:39" s="1" customFormat="1" ht="34.950000000000003" customHeight="1" x14ac:dyDescent="0.2">
      <c r="A201" s="26" t="s">
        <v>139</v>
      </c>
      <c r="B201" s="212"/>
      <c r="C201" s="212"/>
      <c r="D201" s="212"/>
      <c r="E201" s="212"/>
      <c r="F201" s="212"/>
      <c r="G201" s="212"/>
      <c r="H201" s="212"/>
      <c r="I201" s="212"/>
      <c r="J201" s="212"/>
      <c r="K201" s="212"/>
      <c r="L201" s="212"/>
      <c r="M201" s="212"/>
      <c r="N201" s="212"/>
      <c r="O201" s="212"/>
      <c r="P201" s="13" t="s">
        <v>59</v>
      </c>
      <c r="Q201" s="13" t="s">
        <v>329</v>
      </c>
      <c r="R201" s="13" t="s">
        <v>51</v>
      </c>
      <c r="S201" s="13" t="s">
        <v>61</v>
      </c>
      <c r="T201" s="220"/>
      <c r="U201" s="222" t="s">
        <v>350</v>
      </c>
      <c r="W201" s="33"/>
      <c r="X201" s="33"/>
      <c r="Y201" s="33"/>
      <c r="AB201" s="33"/>
    </row>
    <row r="202" spans="1:39" s="1" customFormat="1" ht="20.25" customHeight="1" x14ac:dyDescent="0.2">
      <c r="A202" s="23" t="s">
        <v>78</v>
      </c>
      <c r="B202" s="193"/>
      <c r="C202" s="193"/>
      <c r="D202" s="193"/>
      <c r="E202" s="17"/>
      <c r="F202" s="193"/>
      <c r="G202" s="193"/>
      <c r="H202" s="193"/>
      <c r="I202" s="193"/>
      <c r="J202" s="193"/>
      <c r="K202" s="193"/>
      <c r="L202" s="193"/>
      <c r="M202" s="193"/>
      <c r="N202" s="193"/>
      <c r="O202" s="193"/>
      <c r="P202" s="27" t="s">
        <v>219</v>
      </c>
      <c r="Q202" s="27" t="s">
        <v>219</v>
      </c>
      <c r="R202" s="27" t="s">
        <v>219</v>
      </c>
      <c r="S202" s="27" t="s">
        <v>219</v>
      </c>
      <c r="T202" s="221"/>
      <c r="U202" s="219" t="s">
        <v>219</v>
      </c>
      <c r="W202" s="33" t="s">
        <v>129</v>
      </c>
      <c r="X202" s="33" t="s">
        <v>135</v>
      </c>
      <c r="Y202" s="33" t="str">
        <f>IF(ISERROR(MATCH("■",P202:S202,0)),"",4-MATCH("■",P202:S202,0))</f>
        <v/>
      </c>
      <c r="Z202" s="33" t="e">
        <f ca="1">IF(Y202="-","-",OFFSET($P$201,0,3-Y202))</f>
        <v>#VALUE!</v>
      </c>
      <c r="AA202" s="33"/>
      <c r="AB202" s="194">
        <v>3</v>
      </c>
      <c r="AC202" s="195" t="s">
        <v>153</v>
      </c>
      <c r="AF202" s="32">
        <f>IF(U202="■",1,0)</f>
        <v>0</v>
      </c>
      <c r="AG202" s="8" t="str">
        <f>IF(ISERROR(VLOOKUP(AF202,$AI$202:$AJ$202,2,FALSE)),"",VLOOKUP(AF202,$AI$202:$AJ$202,2,FALSE))</f>
        <v/>
      </c>
      <c r="AI202" s="218">
        <v>1</v>
      </c>
      <c r="AJ202" s="213" t="s">
        <v>412</v>
      </c>
      <c r="AL202" s="385">
        <v>25</v>
      </c>
      <c r="AM202" s="385" t="e">
        <f ca="1">HLOOKUP(Z202,'スコア一覧(R4，R5，R6評価で算出) '!$F$4:$J$39,AL202,FALSE)</f>
        <v>#VALUE!</v>
      </c>
    </row>
    <row r="203" spans="1:39" s="1" customFormat="1" ht="20.25" customHeight="1" x14ac:dyDescent="0.2">
      <c r="A203" s="23" t="s">
        <v>75</v>
      </c>
      <c r="B203" s="193"/>
      <c r="C203" s="193"/>
      <c r="D203" s="193"/>
      <c r="E203" s="17"/>
      <c r="F203" s="193"/>
      <c r="G203" s="193"/>
      <c r="H203" s="193"/>
      <c r="I203" s="193"/>
      <c r="J203" s="193"/>
      <c r="K203" s="193"/>
      <c r="L203" s="193"/>
      <c r="M203" s="193"/>
      <c r="N203" s="193"/>
      <c r="O203" s="193"/>
      <c r="P203" s="27" t="s">
        <v>219</v>
      </c>
      <c r="Q203" s="27" t="s">
        <v>219</v>
      </c>
      <c r="R203" s="27" t="s">
        <v>219</v>
      </c>
      <c r="S203" s="27" t="s">
        <v>219</v>
      </c>
      <c r="T203" s="221"/>
      <c r="U203" s="219" t="s">
        <v>219</v>
      </c>
      <c r="W203" s="33" t="s">
        <v>129</v>
      </c>
      <c r="X203" s="33" t="s">
        <v>135</v>
      </c>
      <c r="Y203" s="33" t="str">
        <f t="shared" ref="Y203:Y213" si="8">IF(ISERROR(MATCH("■",P203:S203,0)),"",4-MATCH("■",P203:S203,0))</f>
        <v/>
      </c>
      <c r="Z203" s="33" t="e">
        <f t="shared" ref="Z203:Z213" ca="1" si="9">IF(Y203="-","-",OFFSET($P$201,0,3-Y203))</f>
        <v>#VALUE!</v>
      </c>
      <c r="AB203" s="197">
        <v>2</v>
      </c>
      <c r="AC203" s="198" t="s">
        <v>329</v>
      </c>
      <c r="AF203" s="32">
        <f t="shared" ref="AF203:AF213" si="10">IF(U203="■",1,0)</f>
        <v>0</v>
      </c>
      <c r="AG203" s="8" t="str">
        <f t="shared" ref="AG203:AG213" si="11">IF(ISERROR(VLOOKUP(AF203,$AI$202:$AJ$202,2,FALSE)),"",VLOOKUP(AF203,$AI$202:$AJ$202,2,FALSE))</f>
        <v/>
      </c>
      <c r="AL203" s="385">
        <v>26</v>
      </c>
      <c r="AM203" s="385" t="e">
        <f ca="1">HLOOKUP(Z203,'スコア一覧(R4，R5，R6評価で算出) '!$F$4:$J$39,AL203,FALSE)</f>
        <v>#VALUE!</v>
      </c>
    </row>
    <row r="204" spans="1:39" s="1" customFormat="1" ht="20.25" customHeight="1" x14ac:dyDescent="0.2">
      <c r="A204" s="23" t="s">
        <v>79</v>
      </c>
      <c r="B204" s="193"/>
      <c r="C204" s="193"/>
      <c r="D204" s="193"/>
      <c r="E204" s="17"/>
      <c r="F204" s="193"/>
      <c r="G204" s="193"/>
      <c r="H204" s="193"/>
      <c r="I204" s="193"/>
      <c r="J204" s="193"/>
      <c r="K204" s="193"/>
      <c r="L204" s="193"/>
      <c r="M204" s="193"/>
      <c r="N204" s="193"/>
      <c r="O204" s="193"/>
      <c r="P204" s="27" t="s">
        <v>219</v>
      </c>
      <c r="Q204" s="27" t="s">
        <v>219</v>
      </c>
      <c r="R204" s="27" t="s">
        <v>219</v>
      </c>
      <c r="S204" s="27" t="s">
        <v>219</v>
      </c>
      <c r="T204" s="221"/>
      <c r="U204" s="219" t="s">
        <v>219</v>
      </c>
      <c r="W204" s="33" t="s">
        <v>131</v>
      </c>
      <c r="X204" s="33" t="s">
        <v>135</v>
      </c>
      <c r="Y204" s="33" t="str">
        <f t="shared" si="8"/>
        <v/>
      </c>
      <c r="Z204" s="33" t="e">
        <f t="shared" ca="1" si="9"/>
        <v>#VALUE!</v>
      </c>
      <c r="AB204" s="197">
        <v>1</v>
      </c>
      <c r="AC204" s="198" t="s">
        <v>154</v>
      </c>
      <c r="AF204" s="32">
        <f t="shared" si="10"/>
        <v>0</v>
      </c>
      <c r="AG204" s="8" t="str">
        <f t="shared" si="11"/>
        <v/>
      </c>
      <c r="AL204" s="385">
        <v>27</v>
      </c>
      <c r="AM204" s="385" t="e">
        <f ca="1">HLOOKUP(Z204,'スコア一覧(R4，R5，R6評価で算出) '!$F$4:$J$39,AL204,FALSE)</f>
        <v>#VALUE!</v>
      </c>
    </row>
    <row r="205" spans="1:39" s="1" customFormat="1" ht="20.25" customHeight="1" x14ac:dyDescent="0.2">
      <c r="A205" s="23" t="s">
        <v>77</v>
      </c>
      <c r="B205" s="193"/>
      <c r="C205" s="193"/>
      <c r="D205" s="193"/>
      <c r="E205" s="17"/>
      <c r="F205" s="193"/>
      <c r="G205" s="193"/>
      <c r="H205" s="193"/>
      <c r="I205" s="193"/>
      <c r="J205" s="193"/>
      <c r="K205" s="193"/>
      <c r="L205" s="193"/>
      <c r="M205" s="193"/>
      <c r="N205" s="193"/>
      <c r="O205" s="193"/>
      <c r="P205" s="27" t="s">
        <v>219</v>
      </c>
      <c r="Q205" s="27" t="s">
        <v>219</v>
      </c>
      <c r="R205" s="27" t="s">
        <v>219</v>
      </c>
      <c r="S205" s="27" t="s">
        <v>219</v>
      </c>
      <c r="T205" s="221"/>
      <c r="U205" s="219" t="s">
        <v>219</v>
      </c>
      <c r="W205" s="33" t="s">
        <v>131</v>
      </c>
      <c r="X205" s="33" t="s">
        <v>135</v>
      </c>
      <c r="Y205" s="33" t="str">
        <f t="shared" si="8"/>
        <v/>
      </c>
      <c r="Z205" s="33" t="e">
        <f t="shared" ca="1" si="9"/>
        <v>#VALUE!</v>
      </c>
      <c r="AB205" s="197">
        <v>0</v>
      </c>
      <c r="AC205" s="198" t="s">
        <v>155</v>
      </c>
      <c r="AF205" s="32">
        <f t="shared" si="10"/>
        <v>0</v>
      </c>
      <c r="AG205" s="8" t="str">
        <f t="shared" si="11"/>
        <v/>
      </c>
      <c r="AL205" s="385">
        <v>28</v>
      </c>
      <c r="AM205" s="385" t="e">
        <f ca="1">HLOOKUP(Z205,'スコア一覧(R4，R5，R6評価で算出) '!$F$4:$J$39,AL205,FALSE)</f>
        <v>#VALUE!</v>
      </c>
    </row>
    <row r="206" spans="1:39" s="1" customFormat="1" ht="20.25" customHeight="1" x14ac:dyDescent="0.2">
      <c r="A206" s="23" t="s">
        <v>69</v>
      </c>
      <c r="B206" s="193"/>
      <c r="C206" s="193"/>
      <c r="D206" s="193"/>
      <c r="E206" s="17"/>
      <c r="F206" s="193"/>
      <c r="G206" s="193"/>
      <c r="H206" s="193"/>
      <c r="I206" s="193"/>
      <c r="J206" s="193"/>
      <c r="K206" s="193"/>
      <c r="L206" s="193"/>
      <c r="M206" s="193"/>
      <c r="N206" s="193"/>
      <c r="O206" s="193"/>
      <c r="P206" s="27" t="s">
        <v>219</v>
      </c>
      <c r="Q206" s="27" t="s">
        <v>219</v>
      </c>
      <c r="R206" s="27" t="s">
        <v>219</v>
      </c>
      <c r="S206" s="27" t="s">
        <v>219</v>
      </c>
      <c r="T206" s="221"/>
      <c r="U206" s="219" t="s">
        <v>219</v>
      </c>
      <c r="W206" s="33" t="s">
        <v>131</v>
      </c>
      <c r="X206" s="33" t="s">
        <v>135</v>
      </c>
      <c r="Y206" s="33" t="str">
        <f t="shared" si="8"/>
        <v/>
      </c>
      <c r="Z206" s="33" t="e">
        <f t="shared" ca="1" si="9"/>
        <v>#VALUE!</v>
      </c>
      <c r="AB206" s="201"/>
      <c r="AC206" s="202"/>
      <c r="AF206" s="32">
        <f t="shared" si="10"/>
        <v>0</v>
      </c>
      <c r="AG206" s="8" t="str">
        <f t="shared" si="11"/>
        <v/>
      </c>
      <c r="AL206" s="385">
        <v>29</v>
      </c>
      <c r="AM206" s="385" t="e">
        <f ca="1">HLOOKUP(Z206,'スコア一覧(R4，R5，R6評価で算出) '!$F$4:$J$39,AL206,FALSE)</f>
        <v>#VALUE!</v>
      </c>
    </row>
    <row r="207" spans="1:39" s="1" customFormat="1" ht="20.25" customHeight="1" x14ac:dyDescent="0.2">
      <c r="A207" s="23" t="s">
        <v>70</v>
      </c>
      <c r="B207" s="193"/>
      <c r="C207" s="193"/>
      <c r="D207" s="193"/>
      <c r="E207" s="17"/>
      <c r="F207" s="193"/>
      <c r="G207" s="193"/>
      <c r="H207" s="193"/>
      <c r="I207" s="193"/>
      <c r="J207" s="193"/>
      <c r="K207" s="193"/>
      <c r="L207" s="193"/>
      <c r="M207" s="193"/>
      <c r="N207" s="193"/>
      <c r="O207" s="193"/>
      <c r="P207" s="27" t="s">
        <v>219</v>
      </c>
      <c r="Q207" s="27" t="s">
        <v>219</v>
      </c>
      <c r="R207" s="27" t="s">
        <v>219</v>
      </c>
      <c r="S207" s="27" t="s">
        <v>219</v>
      </c>
      <c r="T207" s="221"/>
      <c r="U207" s="219" t="s">
        <v>219</v>
      </c>
      <c r="W207" s="33" t="s">
        <v>131</v>
      </c>
      <c r="X207" s="33" t="s">
        <v>135</v>
      </c>
      <c r="Y207" s="33" t="str">
        <f t="shared" si="8"/>
        <v/>
      </c>
      <c r="Z207" s="33" t="e">
        <f t="shared" ca="1" si="9"/>
        <v>#VALUE!</v>
      </c>
      <c r="AB207" s="33"/>
      <c r="AF207" s="32">
        <f t="shared" si="10"/>
        <v>0</v>
      </c>
      <c r="AG207" s="8" t="str">
        <f t="shared" si="11"/>
        <v/>
      </c>
      <c r="AL207" s="385">
        <v>30</v>
      </c>
      <c r="AM207" s="385" t="e">
        <f ca="1">HLOOKUP(Z207,'スコア一覧(R4，R5，R6評価で算出) '!$F$4:$J$39,AL207,FALSE)</f>
        <v>#VALUE!</v>
      </c>
    </row>
    <row r="208" spans="1:39" s="1" customFormat="1" ht="20.25" customHeight="1" x14ac:dyDescent="0.2">
      <c r="A208" s="23" t="s">
        <v>71</v>
      </c>
      <c r="B208" s="193"/>
      <c r="C208" s="193"/>
      <c r="D208" s="193"/>
      <c r="E208" s="17"/>
      <c r="F208" s="193"/>
      <c r="G208" s="193"/>
      <c r="H208" s="193"/>
      <c r="I208" s="193"/>
      <c r="J208" s="193"/>
      <c r="K208" s="193"/>
      <c r="L208" s="193"/>
      <c r="M208" s="193"/>
      <c r="N208" s="193"/>
      <c r="O208" s="193"/>
      <c r="P208" s="27" t="s">
        <v>219</v>
      </c>
      <c r="Q208" s="27" t="s">
        <v>219</v>
      </c>
      <c r="R208" s="27" t="s">
        <v>219</v>
      </c>
      <c r="S208" s="27" t="s">
        <v>219</v>
      </c>
      <c r="T208" s="221"/>
      <c r="U208" s="219" t="s">
        <v>219</v>
      </c>
      <c r="W208" s="33" t="s">
        <v>131</v>
      </c>
      <c r="X208" s="33" t="s">
        <v>135</v>
      </c>
      <c r="Y208" s="33" t="str">
        <f t="shared" si="8"/>
        <v/>
      </c>
      <c r="Z208" s="33" t="e">
        <f t="shared" ca="1" si="9"/>
        <v>#VALUE!</v>
      </c>
      <c r="AB208" s="33"/>
      <c r="AF208" s="32">
        <f t="shared" si="10"/>
        <v>0</v>
      </c>
      <c r="AG208" s="8" t="str">
        <f t="shared" si="11"/>
        <v/>
      </c>
      <c r="AL208" s="385">
        <v>31</v>
      </c>
      <c r="AM208" s="385" t="e">
        <f ca="1">HLOOKUP(Z208,'スコア一覧(R4，R5，R6評価で算出) '!$F$4:$J$39,AL208,FALSE)</f>
        <v>#VALUE!</v>
      </c>
    </row>
    <row r="209" spans="1:39" s="1" customFormat="1" ht="20.25" customHeight="1" x14ac:dyDescent="0.2">
      <c r="A209" s="23" t="s">
        <v>137</v>
      </c>
      <c r="B209" s="193"/>
      <c r="C209" s="193"/>
      <c r="D209" s="193"/>
      <c r="E209" s="17"/>
      <c r="F209" s="193"/>
      <c r="G209" s="193"/>
      <c r="H209" s="193"/>
      <c r="I209" s="193"/>
      <c r="J209" s="193"/>
      <c r="K209" s="193"/>
      <c r="L209" s="193"/>
      <c r="M209" s="193"/>
      <c r="N209" s="193"/>
      <c r="O209" s="193"/>
      <c r="P209" s="27" t="s">
        <v>219</v>
      </c>
      <c r="Q209" s="27" t="s">
        <v>219</v>
      </c>
      <c r="R209" s="27" t="s">
        <v>219</v>
      </c>
      <c r="S209" s="27" t="s">
        <v>219</v>
      </c>
      <c r="T209" s="221"/>
      <c r="U209" s="219" t="s">
        <v>219</v>
      </c>
      <c r="W209" s="33" t="s">
        <v>134</v>
      </c>
      <c r="X209" s="33" t="s">
        <v>135</v>
      </c>
      <c r="Y209" s="33" t="str">
        <f t="shared" si="8"/>
        <v/>
      </c>
      <c r="Z209" s="33" t="e">
        <f t="shared" ca="1" si="9"/>
        <v>#VALUE!</v>
      </c>
      <c r="AB209" s="33"/>
      <c r="AF209" s="32">
        <f t="shared" si="10"/>
        <v>0</v>
      </c>
      <c r="AG209" s="8" t="str">
        <f t="shared" si="11"/>
        <v/>
      </c>
      <c r="AL209" s="385">
        <v>32</v>
      </c>
      <c r="AM209" s="385" t="e">
        <f ca="1">HLOOKUP(Z209,'スコア一覧(R4，R5，R6評価で算出) '!$F$4:$J$39,AL209,FALSE)</f>
        <v>#VALUE!</v>
      </c>
    </row>
    <row r="210" spans="1:39" s="1" customFormat="1" ht="20.25" customHeight="1" x14ac:dyDescent="0.2">
      <c r="A210" s="23" t="s">
        <v>72</v>
      </c>
      <c r="B210" s="193"/>
      <c r="C210" s="193"/>
      <c r="D210" s="193"/>
      <c r="E210" s="17"/>
      <c r="F210" s="193"/>
      <c r="G210" s="193"/>
      <c r="H210" s="193"/>
      <c r="I210" s="193"/>
      <c r="J210" s="193"/>
      <c r="K210" s="193"/>
      <c r="L210" s="193"/>
      <c r="M210" s="193"/>
      <c r="N210" s="193"/>
      <c r="O210" s="193"/>
      <c r="P210" s="27" t="s">
        <v>219</v>
      </c>
      <c r="Q210" s="27" t="s">
        <v>219</v>
      </c>
      <c r="R210" s="27" t="s">
        <v>219</v>
      </c>
      <c r="S210" s="27" t="s">
        <v>219</v>
      </c>
      <c r="T210" s="221"/>
      <c r="U210" s="219" t="s">
        <v>219</v>
      </c>
      <c r="W210" s="33" t="s">
        <v>136</v>
      </c>
      <c r="X210" s="33" t="s">
        <v>135</v>
      </c>
      <c r="Y210" s="33" t="str">
        <f t="shared" si="8"/>
        <v/>
      </c>
      <c r="Z210" s="33" t="e">
        <f t="shared" ca="1" si="9"/>
        <v>#VALUE!</v>
      </c>
      <c r="AB210" s="33"/>
      <c r="AF210" s="32">
        <f t="shared" si="10"/>
        <v>0</v>
      </c>
      <c r="AG210" s="8" t="str">
        <f t="shared" si="11"/>
        <v/>
      </c>
      <c r="AL210" s="385">
        <v>33</v>
      </c>
      <c r="AM210" s="385" t="e">
        <f ca="1">HLOOKUP(Z210,'スコア一覧(R4，R5，R6評価で算出) '!$F$4:$J$39,AL210,FALSE)</f>
        <v>#VALUE!</v>
      </c>
    </row>
    <row r="211" spans="1:39" s="1" customFormat="1" ht="20.25" customHeight="1" x14ac:dyDescent="0.2">
      <c r="A211" s="23" t="s">
        <v>138</v>
      </c>
      <c r="B211" s="193"/>
      <c r="C211" s="193"/>
      <c r="D211" s="193"/>
      <c r="E211" s="17"/>
      <c r="F211" s="193"/>
      <c r="G211" s="193"/>
      <c r="H211" s="193"/>
      <c r="I211" s="193"/>
      <c r="J211" s="193"/>
      <c r="K211" s="193"/>
      <c r="L211" s="193"/>
      <c r="M211" s="193"/>
      <c r="N211" s="193"/>
      <c r="O211" s="193"/>
      <c r="P211" s="27" t="s">
        <v>219</v>
      </c>
      <c r="Q211" s="27" t="s">
        <v>219</v>
      </c>
      <c r="R211" s="27" t="s">
        <v>219</v>
      </c>
      <c r="S211" s="27" t="s">
        <v>219</v>
      </c>
      <c r="T211" s="221"/>
      <c r="U211" s="219" t="s">
        <v>219</v>
      </c>
      <c r="W211" s="33" t="s">
        <v>136</v>
      </c>
      <c r="X211" s="33" t="s">
        <v>135</v>
      </c>
      <c r="Y211" s="33" t="str">
        <f t="shared" si="8"/>
        <v/>
      </c>
      <c r="Z211" s="33" t="e">
        <f t="shared" ca="1" si="9"/>
        <v>#VALUE!</v>
      </c>
      <c r="AB211" s="33"/>
      <c r="AF211" s="32">
        <f t="shared" si="10"/>
        <v>0</v>
      </c>
      <c r="AG211" s="8" t="str">
        <f t="shared" si="11"/>
        <v/>
      </c>
      <c r="AL211" s="385">
        <v>34</v>
      </c>
      <c r="AM211" s="385" t="e">
        <f ca="1">HLOOKUP(Z211,'スコア一覧(R4，R5，R6評価で算出) '!$F$4:$J$39,AL211,FALSE)</f>
        <v>#VALUE!</v>
      </c>
    </row>
    <row r="212" spans="1:39" s="1" customFormat="1" ht="20.25" customHeight="1" x14ac:dyDescent="0.2">
      <c r="A212" s="23" t="s">
        <v>73</v>
      </c>
      <c r="B212" s="193"/>
      <c r="C212" s="193"/>
      <c r="D212" s="193"/>
      <c r="E212" s="17"/>
      <c r="F212" s="193"/>
      <c r="G212" s="193"/>
      <c r="H212" s="193"/>
      <c r="I212" s="193"/>
      <c r="J212" s="193"/>
      <c r="K212" s="193"/>
      <c r="L212" s="193"/>
      <c r="M212" s="193"/>
      <c r="N212" s="193"/>
      <c r="O212" s="193"/>
      <c r="P212" s="27" t="s">
        <v>219</v>
      </c>
      <c r="Q212" s="27" t="s">
        <v>219</v>
      </c>
      <c r="R212" s="27" t="s">
        <v>219</v>
      </c>
      <c r="S212" s="27" t="s">
        <v>219</v>
      </c>
      <c r="T212" s="221"/>
      <c r="U212" s="219" t="s">
        <v>219</v>
      </c>
      <c r="W212" s="33" t="s">
        <v>134</v>
      </c>
      <c r="X212" s="33" t="s">
        <v>135</v>
      </c>
      <c r="Y212" s="33" t="str">
        <f t="shared" si="8"/>
        <v/>
      </c>
      <c r="Z212" s="33" t="e">
        <f t="shared" ca="1" si="9"/>
        <v>#VALUE!</v>
      </c>
      <c r="AB212" s="33"/>
      <c r="AF212" s="32">
        <f t="shared" si="10"/>
        <v>0</v>
      </c>
      <c r="AG212" s="8" t="str">
        <f t="shared" si="11"/>
        <v/>
      </c>
      <c r="AL212" s="385">
        <v>35</v>
      </c>
      <c r="AM212" s="385" t="e">
        <f ca="1">HLOOKUP(Z212,'スコア一覧(R4，R5，R6評価で算出) '!$F$4:$J$39,AL212,FALSE)</f>
        <v>#VALUE!</v>
      </c>
    </row>
    <row r="213" spans="1:39" s="1" customFormat="1" ht="20.25" customHeight="1" x14ac:dyDescent="0.2">
      <c r="A213" s="23" t="s">
        <v>74</v>
      </c>
      <c r="B213" s="193"/>
      <c r="C213" s="193"/>
      <c r="D213" s="193"/>
      <c r="E213" s="17"/>
      <c r="F213" s="193"/>
      <c r="G213" s="193"/>
      <c r="H213" s="193"/>
      <c r="I213" s="193"/>
      <c r="J213" s="193"/>
      <c r="K213" s="193"/>
      <c r="L213" s="193"/>
      <c r="M213" s="193"/>
      <c r="N213" s="193"/>
      <c r="O213" s="193"/>
      <c r="P213" s="27" t="s">
        <v>219</v>
      </c>
      <c r="Q213" s="27" t="s">
        <v>219</v>
      </c>
      <c r="R213" s="27" t="s">
        <v>219</v>
      </c>
      <c r="S213" s="27" t="s">
        <v>219</v>
      </c>
      <c r="T213" s="221"/>
      <c r="U213" s="219" t="s">
        <v>219</v>
      </c>
      <c r="W213" s="33" t="s">
        <v>134</v>
      </c>
      <c r="X213" s="33" t="s">
        <v>135</v>
      </c>
      <c r="Y213" s="33" t="str">
        <f t="shared" si="8"/>
        <v/>
      </c>
      <c r="Z213" s="33" t="e">
        <f t="shared" ca="1" si="9"/>
        <v>#VALUE!</v>
      </c>
      <c r="AB213" s="33"/>
      <c r="AF213" s="32">
        <f t="shared" si="10"/>
        <v>0</v>
      </c>
      <c r="AG213" s="8" t="str">
        <f t="shared" si="11"/>
        <v/>
      </c>
      <c r="AL213" s="385">
        <v>36</v>
      </c>
      <c r="AM213" s="385" t="e">
        <f ca="1">HLOOKUP(Z213,'スコア一覧(R4，R5，R6評価で算出) '!$F$4:$J$39,AL213,FALSE)</f>
        <v>#VALUE!</v>
      </c>
    </row>
    <row r="214" spans="1:39" ht="5.4" customHeight="1" x14ac:dyDescent="0.2"/>
    <row r="215" spans="1:39" s="8" customFormat="1" ht="16.2" customHeight="1" x14ac:dyDescent="0.2">
      <c r="B215" s="7" t="s">
        <v>26</v>
      </c>
      <c r="C215" s="6" t="s">
        <v>140</v>
      </c>
      <c r="D215" s="6"/>
      <c r="E215" s="6"/>
      <c r="F215" s="6"/>
      <c r="G215" s="6"/>
      <c r="H215" s="6"/>
      <c r="I215" s="6"/>
      <c r="J215"/>
      <c r="K215"/>
      <c r="L215"/>
      <c r="W215" s="32"/>
      <c r="X215" s="32"/>
      <c r="Y215" s="32"/>
      <c r="AB215" s="32"/>
    </row>
    <row r="216" spans="1:39" s="8" customFormat="1" ht="16.2" customHeight="1" x14ac:dyDescent="0.2">
      <c r="B216" s="7" t="s">
        <v>329</v>
      </c>
      <c r="C216" s="6" t="s">
        <v>141</v>
      </c>
      <c r="D216" s="6"/>
      <c r="E216" s="6"/>
      <c r="F216" s="6"/>
      <c r="G216" s="6"/>
      <c r="H216" s="6"/>
      <c r="I216" s="6"/>
      <c r="J216"/>
      <c r="K216"/>
      <c r="L216"/>
      <c r="W216" s="32"/>
      <c r="X216" s="32"/>
      <c r="Y216" s="32"/>
      <c r="AB216" s="32"/>
    </row>
    <row r="217" spans="1:39" s="8" customFormat="1" ht="16.2" customHeight="1" x14ac:dyDescent="0.2">
      <c r="B217" s="7" t="s">
        <v>51</v>
      </c>
      <c r="C217" s="6" t="s">
        <v>142</v>
      </c>
      <c r="D217" s="6"/>
      <c r="E217" s="6"/>
      <c r="F217" s="6"/>
      <c r="G217" s="6"/>
      <c r="H217" s="6"/>
      <c r="I217" s="6"/>
      <c r="J217"/>
      <c r="K217"/>
      <c r="L217"/>
      <c r="W217" s="32"/>
      <c r="X217" s="32"/>
      <c r="Y217" s="32"/>
      <c r="AB217" s="32"/>
    </row>
    <row r="218" spans="1:39" s="8" customFormat="1" ht="16.2" customHeight="1" x14ac:dyDescent="0.2">
      <c r="B218" s="7" t="s">
        <v>61</v>
      </c>
      <c r="C218" s="6" t="s">
        <v>143</v>
      </c>
      <c r="D218" s="6"/>
      <c r="E218" s="6"/>
      <c r="F218" s="6"/>
      <c r="G218" s="6"/>
      <c r="H218" s="6"/>
      <c r="I218" s="6"/>
      <c r="J218"/>
      <c r="K218"/>
      <c r="L218"/>
      <c r="W218" s="32"/>
      <c r="X218" s="32"/>
      <c r="Y218" s="32"/>
      <c r="AB218" s="32"/>
    </row>
    <row r="219" spans="1:39" s="1" customFormat="1" ht="20.25" customHeight="1" x14ac:dyDescent="0.2">
      <c r="C219" s="6"/>
      <c r="W219" s="33"/>
      <c r="X219" s="33"/>
      <c r="Y219" s="33"/>
      <c r="AB219" s="33"/>
    </row>
    <row r="220" spans="1:39" s="1" customFormat="1" ht="20.25" customHeight="1" x14ac:dyDescent="0.2">
      <c r="B220" s="6"/>
      <c r="C220" s="6"/>
      <c r="W220" s="33"/>
      <c r="X220" s="33"/>
      <c r="Y220" s="33"/>
      <c r="AB220" s="33"/>
    </row>
    <row r="221" spans="1:39" s="1" customFormat="1" ht="13.5" customHeight="1" x14ac:dyDescent="0.2">
      <c r="A221" s="449" t="s">
        <v>126</v>
      </c>
      <c r="B221" s="450"/>
      <c r="C221" s="492" t="s">
        <v>127</v>
      </c>
      <c r="D221" s="493"/>
      <c r="E221" s="493"/>
      <c r="F221" s="493"/>
      <c r="G221" s="493"/>
      <c r="H221" s="493"/>
      <c r="I221" s="493"/>
      <c r="J221" s="493"/>
      <c r="K221" s="493"/>
      <c r="L221" s="493"/>
      <c r="M221" s="493"/>
      <c r="N221" s="493"/>
      <c r="O221" s="493"/>
      <c r="P221" s="493"/>
      <c r="Q221" s="493"/>
      <c r="R221" s="493"/>
      <c r="S221" s="493"/>
      <c r="T221" s="493"/>
      <c r="U221" s="494"/>
      <c r="W221" s="33"/>
      <c r="X221" s="33"/>
      <c r="Y221" s="33"/>
      <c r="AB221" s="33"/>
    </row>
    <row r="222" spans="1:39" s="1" customFormat="1" ht="13.5" customHeight="1" x14ac:dyDescent="0.2">
      <c r="A222" s="451"/>
      <c r="B222" s="452"/>
      <c r="C222" s="495"/>
      <c r="D222" s="496"/>
      <c r="E222" s="496"/>
      <c r="F222" s="496"/>
      <c r="G222" s="496"/>
      <c r="H222" s="496"/>
      <c r="I222" s="496"/>
      <c r="J222" s="496"/>
      <c r="K222" s="496"/>
      <c r="L222" s="496"/>
      <c r="M222" s="496"/>
      <c r="N222" s="496"/>
      <c r="O222" s="496"/>
      <c r="P222" s="496"/>
      <c r="Q222" s="496"/>
      <c r="R222" s="496"/>
      <c r="S222" s="496"/>
      <c r="T222" s="496"/>
      <c r="U222" s="497"/>
      <c r="W222" s="33"/>
      <c r="X222" s="33"/>
      <c r="Y222" s="33"/>
      <c r="AB222" s="33"/>
    </row>
    <row r="223" spans="1:39" s="1" customFormat="1" ht="4.95" customHeight="1" x14ac:dyDescent="0.2">
      <c r="A223" s="189"/>
      <c r="B223" s="189"/>
      <c r="D223" s="189"/>
      <c r="E223" s="189"/>
      <c r="F223" s="189"/>
      <c r="G223" s="189"/>
      <c r="H223" s="189"/>
      <c r="I223" s="189"/>
      <c r="J223" s="189"/>
      <c r="K223" s="189"/>
      <c r="L223" s="189"/>
      <c r="M223" s="189"/>
      <c r="N223" s="189"/>
      <c r="O223" s="189"/>
      <c r="P223" s="189"/>
      <c r="Q223" s="189"/>
      <c r="R223" s="189"/>
      <c r="S223" s="189"/>
      <c r="T223" s="189"/>
      <c r="W223" s="33"/>
      <c r="X223" s="33"/>
      <c r="Y223" s="33"/>
      <c r="AB223" s="33"/>
    </row>
    <row r="224" spans="1:39" s="1" customFormat="1" ht="45.6" customHeight="1" x14ac:dyDescent="0.2">
      <c r="A224" s="448" t="s">
        <v>128</v>
      </c>
      <c r="B224" s="448"/>
      <c r="C224" s="448"/>
      <c r="D224" s="448"/>
      <c r="E224" s="448"/>
      <c r="F224" s="448"/>
      <c r="G224" s="448"/>
      <c r="H224" s="448"/>
      <c r="I224" s="448"/>
      <c r="J224" s="448"/>
      <c r="K224" s="448"/>
      <c r="L224" s="448"/>
      <c r="M224" s="448"/>
      <c r="N224" s="448"/>
      <c r="O224" s="448"/>
      <c r="P224" s="448"/>
      <c r="Q224" s="448"/>
      <c r="R224" s="448"/>
      <c r="S224" s="448"/>
      <c r="T224" s="448"/>
      <c r="U224" s="448"/>
      <c r="W224" s="33"/>
      <c r="X224" s="33"/>
      <c r="Y224" s="33"/>
      <c r="AB224" s="33"/>
    </row>
    <row r="225" spans="1:30" ht="4.95" customHeight="1" x14ac:dyDescent="0.2">
      <c r="P225" s="6"/>
      <c r="R225" s="7"/>
      <c r="S225" s="7"/>
      <c r="T225" s="7"/>
    </row>
    <row r="226" spans="1:30" ht="19.95" customHeight="1" x14ac:dyDescent="0.2">
      <c r="A226" s="7"/>
      <c r="B226" s="477"/>
      <c r="C226" s="478"/>
      <c r="D226" s="478"/>
      <c r="E226" s="478"/>
      <c r="F226" s="478"/>
      <c r="G226" s="478"/>
      <c r="H226" s="478"/>
      <c r="I226" s="478"/>
      <c r="J226" s="478"/>
      <c r="K226" s="478"/>
      <c r="L226" s="478"/>
      <c r="M226" s="478"/>
      <c r="N226" s="478"/>
      <c r="O226" s="478"/>
      <c r="P226" s="478"/>
      <c r="Q226" s="478"/>
      <c r="R226" s="478"/>
      <c r="S226" s="478"/>
      <c r="T226" s="479"/>
    </row>
    <row r="227" spans="1:30" ht="19.95" customHeight="1" x14ac:dyDescent="0.2">
      <c r="A227" s="7"/>
      <c r="B227" s="480"/>
      <c r="C227" s="481"/>
      <c r="D227" s="481"/>
      <c r="E227" s="481"/>
      <c r="F227" s="481"/>
      <c r="G227" s="481"/>
      <c r="H227" s="481"/>
      <c r="I227" s="481"/>
      <c r="J227" s="481"/>
      <c r="K227" s="481"/>
      <c r="L227" s="481"/>
      <c r="M227" s="481"/>
      <c r="N227" s="481"/>
      <c r="O227" s="481"/>
      <c r="P227" s="481"/>
      <c r="Q227" s="481"/>
      <c r="R227" s="481"/>
      <c r="S227" s="481"/>
      <c r="T227" s="482"/>
    </row>
    <row r="228" spans="1:30" ht="19.95" customHeight="1" x14ac:dyDescent="0.2">
      <c r="A228" s="7"/>
      <c r="B228" s="480"/>
      <c r="C228" s="481"/>
      <c r="D228" s="481"/>
      <c r="E228" s="481"/>
      <c r="F228" s="481"/>
      <c r="G228" s="481"/>
      <c r="H228" s="481"/>
      <c r="I228" s="481"/>
      <c r="J228" s="481"/>
      <c r="K228" s="481"/>
      <c r="L228" s="481"/>
      <c r="M228" s="481"/>
      <c r="N228" s="481"/>
      <c r="O228" s="481"/>
      <c r="P228" s="481"/>
      <c r="Q228" s="481"/>
      <c r="R228" s="481"/>
      <c r="S228" s="481"/>
      <c r="T228" s="482"/>
    </row>
    <row r="229" spans="1:30" ht="19.95" customHeight="1" x14ac:dyDescent="0.2">
      <c r="A229" s="7"/>
      <c r="B229" s="480"/>
      <c r="C229" s="481"/>
      <c r="D229" s="481"/>
      <c r="E229" s="481"/>
      <c r="F229" s="481"/>
      <c r="G229" s="481"/>
      <c r="H229" s="481"/>
      <c r="I229" s="481"/>
      <c r="J229" s="481"/>
      <c r="K229" s="481"/>
      <c r="L229" s="481"/>
      <c r="M229" s="481"/>
      <c r="N229" s="481"/>
      <c r="O229" s="481"/>
      <c r="P229" s="481"/>
      <c r="Q229" s="481"/>
      <c r="R229" s="481"/>
      <c r="S229" s="481"/>
      <c r="T229" s="482"/>
    </row>
    <row r="230" spans="1:30" ht="19.95" customHeight="1" x14ac:dyDescent="0.2">
      <c r="A230" s="7"/>
      <c r="B230" s="480"/>
      <c r="C230" s="481"/>
      <c r="D230" s="481"/>
      <c r="E230" s="481"/>
      <c r="F230" s="481"/>
      <c r="G230" s="481"/>
      <c r="H230" s="481"/>
      <c r="I230" s="481"/>
      <c r="J230" s="481"/>
      <c r="K230" s="481"/>
      <c r="L230" s="481"/>
      <c r="M230" s="481"/>
      <c r="N230" s="481"/>
      <c r="O230" s="481"/>
      <c r="P230" s="481"/>
      <c r="Q230" s="481"/>
      <c r="R230" s="481"/>
      <c r="S230" s="481"/>
      <c r="T230" s="482"/>
    </row>
    <row r="231" spans="1:30" ht="19.95" customHeight="1" x14ac:dyDescent="0.2">
      <c r="A231" s="7"/>
      <c r="B231" s="483"/>
      <c r="C231" s="484"/>
      <c r="D231" s="484"/>
      <c r="E231" s="484"/>
      <c r="F231" s="484"/>
      <c r="G231" s="484"/>
      <c r="H231" s="484"/>
      <c r="I231" s="484"/>
      <c r="J231" s="484"/>
      <c r="K231" s="484"/>
      <c r="L231" s="484"/>
      <c r="M231" s="484"/>
      <c r="N231" s="484"/>
      <c r="O231" s="484"/>
      <c r="P231" s="484"/>
      <c r="Q231" s="484"/>
      <c r="R231" s="484"/>
      <c r="S231" s="484"/>
      <c r="T231" s="485"/>
    </row>
    <row r="232" spans="1:30" ht="19.95" customHeight="1" x14ac:dyDescent="0.2">
      <c r="C232" s="224" t="s">
        <v>420</v>
      </c>
    </row>
    <row r="234" spans="1:30" ht="19.95" customHeight="1" x14ac:dyDescent="0.2"/>
    <row r="235" spans="1:30" s="1" customFormat="1" ht="13.5" customHeight="1" x14ac:dyDescent="0.2">
      <c r="A235" s="428" t="s">
        <v>106</v>
      </c>
      <c r="B235" s="428"/>
      <c r="C235" s="428"/>
      <c r="D235" s="428"/>
      <c r="E235" s="428"/>
      <c r="F235" s="428"/>
      <c r="G235" s="428"/>
      <c r="H235" s="428"/>
      <c r="I235" s="428"/>
      <c r="J235" s="428"/>
      <c r="K235" s="428"/>
      <c r="L235" s="428"/>
      <c r="M235" s="428"/>
      <c r="N235" s="428"/>
      <c r="O235" s="428"/>
      <c r="P235" s="428"/>
      <c r="Q235" s="428"/>
      <c r="R235" s="428"/>
      <c r="S235" s="428"/>
      <c r="T235" s="428"/>
      <c r="U235" s="428"/>
      <c r="V235" s="2"/>
      <c r="W235" s="3"/>
      <c r="X235" s="3"/>
      <c r="Y235" s="3"/>
      <c r="Z235" s="2"/>
      <c r="AA235" s="2"/>
      <c r="AB235" s="3"/>
      <c r="AC235" s="2"/>
      <c r="AD235" s="2"/>
    </row>
    <row r="236" spans="1:30" s="1" customFormat="1" ht="13.5" customHeight="1" x14ac:dyDescent="0.2">
      <c r="A236" s="428"/>
      <c r="B236" s="428"/>
      <c r="C236" s="428"/>
      <c r="D236" s="428"/>
      <c r="E236" s="428"/>
      <c r="F236" s="428"/>
      <c r="G236" s="428"/>
      <c r="H236" s="428"/>
      <c r="I236" s="428"/>
      <c r="J236" s="428"/>
      <c r="K236" s="428"/>
      <c r="L236" s="428"/>
      <c r="M236" s="428"/>
      <c r="N236" s="428"/>
      <c r="O236" s="428"/>
      <c r="P236" s="428"/>
      <c r="Q236" s="428"/>
      <c r="R236" s="428"/>
      <c r="S236" s="428"/>
      <c r="T236" s="428"/>
      <c r="U236" s="428"/>
      <c r="V236" s="2"/>
      <c r="W236" s="3"/>
      <c r="X236" s="3"/>
      <c r="Y236" s="3"/>
      <c r="Z236" s="2"/>
      <c r="AA236" s="2"/>
      <c r="AB236" s="3"/>
      <c r="AC236" s="2"/>
      <c r="AD236" s="2"/>
    </row>
    <row r="237" spans="1:30" s="1" customFormat="1" ht="13.5" customHeight="1" x14ac:dyDescent="0.2">
      <c r="A237" s="428"/>
      <c r="B237" s="428"/>
      <c r="C237" s="428"/>
      <c r="D237" s="428"/>
      <c r="E237" s="428"/>
      <c r="F237" s="428"/>
      <c r="G237" s="428"/>
      <c r="H237" s="428"/>
      <c r="I237" s="428"/>
      <c r="J237" s="428"/>
      <c r="K237" s="428"/>
      <c r="L237" s="428"/>
      <c r="M237" s="428"/>
      <c r="N237" s="428"/>
      <c r="O237" s="428"/>
      <c r="P237" s="428"/>
      <c r="Q237" s="428"/>
      <c r="R237" s="428"/>
      <c r="S237" s="428"/>
      <c r="T237" s="428"/>
      <c r="U237" s="428"/>
      <c r="V237" s="2"/>
      <c r="W237" s="3"/>
      <c r="X237" s="3"/>
      <c r="Y237" s="3"/>
      <c r="Z237" s="2"/>
      <c r="AA237" s="2"/>
      <c r="AB237" s="3"/>
      <c r="AC237" s="2"/>
      <c r="AD237" s="2"/>
    </row>
    <row r="238" spans="1:30" ht="10.199999999999999" customHeight="1" x14ac:dyDescent="0.2"/>
    <row r="239" spans="1:30" ht="16.2" customHeight="1" x14ac:dyDescent="0.2">
      <c r="A239" s="473" t="s">
        <v>99</v>
      </c>
      <c r="B239" s="474"/>
      <c r="C239" s="492" t="s">
        <v>111</v>
      </c>
      <c r="D239" s="493"/>
      <c r="E239" s="493"/>
      <c r="F239" s="493"/>
      <c r="G239" s="493"/>
      <c r="H239" s="493"/>
      <c r="I239" s="493"/>
      <c r="J239" s="493"/>
      <c r="K239" s="493"/>
      <c r="L239" s="493"/>
      <c r="M239" s="493"/>
      <c r="N239" s="493"/>
      <c r="O239" s="493"/>
      <c r="P239" s="493"/>
      <c r="Q239" s="493"/>
      <c r="R239" s="493"/>
      <c r="S239" s="493"/>
      <c r="T239" s="493"/>
      <c r="U239" s="494"/>
    </row>
    <row r="240" spans="1:30" ht="16.2" customHeight="1" x14ac:dyDescent="0.2">
      <c r="A240" s="475"/>
      <c r="B240" s="476"/>
      <c r="C240" s="495"/>
      <c r="D240" s="496"/>
      <c r="E240" s="496"/>
      <c r="F240" s="496"/>
      <c r="G240" s="496"/>
      <c r="H240" s="496"/>
      <c r="I240" s="496"/>
      <c r="J240" s="496"/>
      <c r="K240" s="496"/>
      <c r="L240" s="496"/>
      <c r="M240" s="496"/>
      <c r="N240" s="496"/>
      <c r="O240" s="496"/>
      <c r="P240" s="496"/>
      <c r="Q240" s="496"/>
      <c r="R240" s="496"/>
      <c r="S240" s="496"/>
      <c r="T240" s="496"/>
      <c r="U240" s="497"/>
    </row>
    <row r="241" spans="1:40" s="1" customFormat="1" ht="4.95" customHeight="1" x14ac:dyDescent="0.2">
      <c r="A241" s="189"/>
      <c r="B241" s="189"/>
      <c r="D241" s="189"/>
      <c r="E241" s="189"/>
      <c r="F241" s="189"/>
      <c r="G241" s="189"/>
      <c r="H241" s="189"/>
      <c r="I241" s="189"/>
      <c r="J241" s="189"/>
      <c r="K241" s="189"/>
      <c r="L241" s="189"/>
      <c r="M241" s="189"/>
      <c r="N241" s="189"/>
      <c r="O241" s="189"/>
      <c r="P241" s="189"/>
      <c r="Q241" s="189"/>
      <c r="R241" s="189"/>
      <c r="S241" s="189"/>
      <c r="T241" s="189"/>
      <c r="U241" s="5"/>
      <c r="V241" s="5"/>
      <c r="W241" s="34"/>
      <c r="X241" s="34"/>
      <c r="Y241" s="34"/>
      <c r="Z241" s="5"/>
      <c r="AA241" s="5"/>
      <c r="AB241" s="34"/>
      <c r="AC241" s="5"/>
      <c r="AD241" s="5"/>
    </row>
    <row r="242" spans="1:40" s="1" customFormat="1" ht="36" customHeight="1" x14ac:dyDescent="0.2">
      <c r="A242" s="448" t="s">
        <v>144</v>
      </c>
      <c r="B242" s="448"/>
      <c r="C242" s="448"/>
      <c r="D242" s="448"/>
      <c r="E242" s="448"/>
      <c r="F242" s="448"/>
      <c r="G242" s="448"/>
      <c r="H242" s="448"/>
      <c r="I242" s="448"/>
      <c r="J242" s="448"/>
      <c r="K242" s="448"/>
      <c r="L242" s="448"/>
      <c r="M242" s="448"/>
      <c r="N242" s="448"/>
      <c r="O242" s="448"/>
      <c r="P242" s="448"/>
      <c r="Q242" s="448"/>
      <c r="R242" s="448"/>
      <c r="S242" s="448"/>
      <c r="T242" s="448"/>
      <c r="U242" s="448"/>
      <c r="V242" s="186"/>
      <c r="W242" s="186"/>
      <c r="X242" s="186"/>
      <c r="Y242" s="186"/>
      <c r="Z242" s="186"/>
      <c r="AA242" s="186"/>
      <c r="AB242" s="186"/>
      <c r="AC242" s="186"/>
      <c r="AD242" s="186"/>
      <c r="AE242" s="186"/>
      <c r="AF242" s="186"/>
      <c r="AG242" s="186"/>
      <c r="AH242" s="186"/>
      <c r="AI242" s="186"/>
      <c r="AJ242" s="186"/>
      <c r="AK242" s="186"/>
      <c r="AL242" s="186"/>
      <c r="AM242" s="186"/>
      <c r="AN242" s="186"/>
    </row>
    <row r="243" spans="1:40" ht="4.95" customHeight="1" x14ac:dyDescent="0.2">
      <c r="P243" s="6"/>
      <c r="R243" s="7"/>
      <c r="S243" s="7"/>
      <c r="T243" s="7"/>
    </row>
    <row r="244" spans="1:40" ht="21.6" customHeight="1" x14ac:dyDescent="0.2">
      <c r="A244" s="27" t="s">
        <v>219</v>
      </c>
      <c r="B244" s="486" t="s">
        <v>110</v>
      </c>
      <c r="C244" s="487"/>
      <c r="D244" s="487"/>
      <c r="E244" s="487"/>
      <c r="F244" s="487"/>
      <c r="G244" s="487"/>
      <c r="H244" s="487"/>
      <c r="I244" s="487"/>
      <c r="J244" s="487"/>
      <c r="K244" s="487"/>
      <c r="L244" s="487"/>
      <c r="M244" s="487"/>
      <c r="N244" s="487"/>
      <c r="O244" s="488"/>
      <c r="P244" s="470" t="s">
        <v>101</v>
      </c>
      <c r="Q244" s="471"/>
      <c r="R244" s="471"/>
      <c r="S244" s="471"/>
      <c r="T244" s="472"/>
      <c r="X244" s="33" t="s">
        <v>211</v>
      </c>
      <c r="Y244" s="33" t="str">
        <f>IF(ISERROR(MATCH("■",A244:A248,0)),"",MATCH("■",A244:A248,0))</f>
        <v/>
      </c>
      <c r="Z244" s="33" t="str">
        <f>IF(Y244="","",VLOOKUP(Y244,AB244:AC248,2,FALSE))</f>
        <v/>
      </c>
      <c r="AB244" s="194">
        <v>1</v>
      </c>
      <c r="AC244" s="195" t="s">
        <v>213</v>
      </c>
    </row>
    <row r="245" spans="1:40" ht="31.95" customHeight="1" x14ac:dyDescent="0.2">
      <c r="A245" s="27" t="s">
        <v>219</v>
      </c>
      <c r="B245" s="486" t="s">
        <v>105</v>
      </c>
      <c r="C245" s="487"/>
      <c r="D245" s="487"/>
      <c r="E245" s="487"/>
      <c r="F245" s="487"/>
      <c r="G245" s="487"/>
      <c r="H245" s="487"/>
      <c r="I245" s="487"/>
      <c r="J245" s="487"/>
      <c r="K245" s="487"/>
      <c r="L245" s="487"/>
      <c r="M245" s="487"/>
      <c r="N245" s="487"/>
      <c r="O245" s="488"/>
      <c r="P245" s="489" t="s">
        <v>102</v>
      </c>
      <c r="Q245" s="490"/>
      <c r="R245" s="490"/>
      <c r="S245" s="490"/>
      <c r="T245" s="491"/>
      <c r="AB245" s="197">
        <v>2</v>
      </c>
      <c r="AC245" s="198" t="s">
        <v>214</v>
      </c>
    </row>
    <row r="246" spans="1:40" ht="31.95" customHeight="1" x14ac:dyDescent="0.2">
      <c r="A246" s="27" t="s">
        <v>219</v>
      </c>
      <c r="B246" s="486" t="s">
        <v>104</v>
      </c>
      <c r="C246" s="487"/>
      <c r="D246" s="487"/>
      <c r="E246" s="487"/>
      <c r="F246" s="487"/>
      <c r="G246" s="487"/>
      <c r="H246" s="487"/>
      <c r="I246" s="487"/>
      <c r="J246" s="487"/>
      <c r="K246" s="487"/>
      <c r="L246" s="487"/>
      <c r="M246" s="487"/>
      <c r="N246" s="487"/>
      <c r="O246" s="488"/>
      <c r="P246" s="489" t="s">
        <v>239</v>
      </c>
      <c r="Q246" s="490"/>
      <c r="R246" s="490"/>
      <c r="S246" s="490"/>
      <c r="T246" s="491"/>
      <c r="AB246" s="197">
        <v>3</v>
      </c>
      <c r="AC246" s="198" t="s">
        <v>215</v>
      </c>
    </row>
    <row r="247" spans="1:40" ht="31.95" customHeight="1" x14ac:dyDescent="0.2">
      <c r="A247" s="27" t="s">
        <v>219</v>
      </c>
      <c r="B247" s="486" t="s">
        <v>237</v>
      </c>
      <c r="C247" s="487"/>
      <c r="D247" s="487"/>
      <c r="E247" s="487"/>
      <c r="F247" s="487"/>
      <c r="G247" s="487"/>
      <c r="H247" s="487"/>
      <c r="I247" s="487"/>
      <c r="J247" s="487"/>
      <c r="K247" s="487"/>
      <c r="L247" s="487"/>
      <c r="M247" s="487"/>
      <c r="N247" s="487"/>
      <c r="O247" s="488"/>
      <c r="P247" s="489" t="s">
        <v>238</v>
      </c>
      <c r="Q247" s="490"/>
      <c r="R247" s="490"/>
      <c r="S247" s="490"/>
      <c r="T247" s="491"/>
      <c r="AB247" s="197">
        <v>4</v>
      </c>
      <c r="AC247" s="226" t="s">
        <v>424</v>
      </c>
    </row>
    <row r="248" spans="1:40" ht="21.6" customHeight="1" x14ac:dyDescent="0.2">
      <c r="A248" s="27" t="s">
        <v>219</v>
      </c>
      <c r="B248" s="486" t="s">
        <v>373</v>
      </c>
      <c r="C248" s="487"/>
      <c r="D248" s="487"/>
      <c r="E248" s="487"/>
      <c r="F248" s="487"/>
      <c r="G248" s="487"/>
      <c r="H248" s="487"/>
      <c r="I248" s="487"/>
      <c r="J248" s="487"/>
      <c r="K248" s="487"/>
      <c r="L248" s="487"/>
      <c r="M248" s="487"/>
      <c r="N248" s="487"/>
      <c r="O248" s="488"/>
      <c r="P248" s="470" t="s">
        <v>103</v>
      </c>
      <c r="Q248" s="471"/>
      <c r="R248" s="471"/>
      <c r="S248" s="471"/>
      <c r="T248" s="472"/>
      <c r="AB248" s="197">
        <v>5</v>
      </c>
      <c r="AC248" s="198" t="s">
        <v>216</v>
      </c>
    </row>
    <row r="249" spans="1:40" ht="6" customHeight="1" x14ac:dyDescent="0.2">
      <c r="A249" s="7"/>
      <c r="B249" s="25"/>
      <c r="C249" s="7"/>
      <c r="D249" s="7"/>
      <c r="E249" s="7"/>
      <c r="F249" s="7"/>
      <c r="G249" s="7"/>
      <c r="H249" s="7"/>
      <c r="I249" s="7"/>
      <c r="J249" s="7"/>
      <c r="K249" s="7"/>
      <c r="L249" s="7"/>
      <c r="M249" s="7"/>
      <c r="N249" s="7"/>
      <c r="O249" s="7"/>
      <c r="P249" s="25"/>
      <c r="Q249" s="7"/>
      <c r="R249" s="7"/>
      <c r="S249" s="7"/>
      <c r="AB249" s="201" t="s">
        <v>212</v>
      </c>
      <c r="AC249" s="202" t="s">
        <v>156</v>
      </c>
    </row>
    <row r="250" spans="1:40" ht="19.95" customHeight="1" x14ac:dyDescent="0.2">
      <c r="A250" s="7"/>
      <c r="B250" s="25" t="s">
        <v>109</v>
      </c>
      <c r="C250" s="7"/>
      <c r="D250" s="7"/>
      <c r="E250" s="7"/>
      <c r="F250" s="7"/>
      <c r="G250" s="7"/>
      <c r="H250" s="7"/>
      <c r="I250" s="7"/>
      <c r="J250" s="7"/>
      <c r="K250" s="7"/>
      <c r="L250" s="7"/>
      <c r="M250" s="7"/>
      <c r="N250" s="7"/>
      <c r="O250" s="7"/>
      <c r="P250" s="25"/>
      <c r="Q250" s="7"/>
      <c r="R250" s="7"/>
      <c r="S250" s="7"/>
    </row>
    <row r="251" spans="1:40" ht="25.2" customHeight="1" x14ac:dyDescent="0.2">
      <c r="A251" s="7"/>
      <c r="B251" s="477"/>
      <c r="C251" s="478"/>
      <c r="D251" s="478"/>
      <c r="E251" s="478"/>
      <c r="F251" s="478"/>
      <c r="G251" s="478"/>
      <c r="H251" s="478"/>
      <c r="I251" s="478"/>
      <c r="J251" s="478"/>
      <c r="K251" s="478"/>
      <c r="L251" s="478"/>
      <c r="M251" s="478"/>
      <c r="N251" s="478"/>
      <c r="O251" s="478"/>
      <c r="P251" s="478"/>
      <c r="Q251" s="478"/>
      <c r="R251" s="478"/>
      <c r="S251" s="478"/>
      <c r="T251" s="479"/>
    </row>
    <row r="252" spans="1:40" ht="25.2" customHeight="1" x14ac:dyDescent="0.2">
      <c r="A252" s="7"/>
      <c r="B252" s="480"/>
      <c r="C252" s="481"/>
      <c r="D252" s="481"/>
      <c r="E252" s="481"/>
      <c r="F252" s="481"/>
      <c r="G252" s="481"/>
      <c r="H252" s="481"/>
      <c r="I252" s="481"/>
      <c r="J252" s="481"/>
      <c r="K252" s="481"/>
      <c r="L252" s="481"/>
      <c r="M252" s="481"/>
      <c r="N252" s="481"/>
      <c r="O252" s="481"/>
      <c r="P252" s="481"/>
      <c r="Q252" s="481"/>
      <c r="R252" s="481"/>
      <c r="S252" s="481"/>
      <c r="T252" s="482"/>
    </row>
    <row r="253" spans="1:40" ht="25.2" customHeight="1" x14ac:dyDescent="0.2">
      <c r="A253" s="7"/>
      <c r="B253" s="483"/>
      <c r="C253" s="484"/>
      <c r="D253" s="484"/>
      <c r="E253" s="484"/>
      <c r="F253" s="484"/>
      <c r="G253" s="484"/>
      <c r="H253" s="484"/>
      <c r="I253" s="484"/>
      <c r="J253" s="484"/>
      <c r="K253" s="484"/>
      <c r="L253" s="484"/>
      <c r="M253" s="484"/>
      <c r="N253" s="484"/>
      <c r="O253" s="484"/>
      <c r="P253" s="484"/>
      <c r="Q253" s="484"/>
      <c r="R253" s="484"/>
      <c r="S253" s="484"/>
      <c r="T253" s="485"/>
    </row>
    <row r="254" spans="1:40" ht="19.95" customHeight="1" x14ac:dyDescent="0.2">
      <c r="C254" s="225" t="str">
        <f>IF(OR(Y244=3,Y244=4),"※ 【記入必須】","※（記入任意）")</f>
        <v>※（記入任意）</v>
      </c>
    </row>
    <row r="255" spans="1:40" ht="16.2" customHeight="1" x14ac:dyDescent="0.2">
      <c r="A255" s="473" t="s">
        <v>68</v>
      </c>
      <c r="B255" s="474"/>
      <c r="C255" s="492" t="s">
        <v>100</v>
      </c>
      <c r="D255" s="493"/>
      <c r="E255" s="493"/>
      <c r="F255" s="493"/>
      <c r="G255" s="493"/>
      <c r="H255" s="493"/>
      <c r="I255" s="493"/>
      <c r="J255" s="493"/>
      <c r="K255" s="493"/>
      <c r="L255" s="493"/>
      <c r="M255" s="493"/>
      <c r="N255" s="493"/>
      <c r="O255" s="493"/>
      <c r="P255" s="493"/>
      <c r="Q255" s="493"/>
      <c r="R255" s="493"/>
      <c r="S255" s="493"/>
      <c r="T255" s="493"/>
      <c r="U255" s="494"/>
    </row>
    <row r="256" spans="1:40" ht="16.2" customHeight="1" x14ac:dyDescent="0.2">
      <c r="A256" s="475"/>
      <c r="B256" s="476"/>
      <c r="C256" s="495"/>
      <c r="D256" s="496"/>
      <c r="E256" s="496"/>
      <c r="F256" s="496"/>
      <c r="G256" s="496"/>
      <c r="H256" s="496"/>
      <c r="I256" s="496"/>
      <c r="J256" s="496"/>
      <c r="K256" s="496"/>
      <c r="L256" s="496"/>
      <c r="M256" s="496"/>
      <c r="N256" s="496"/>
      <c r="O256" s="496"/>
      <c r="P256" s="496"/>
      <c r="Q256" s="496"/>
      <c r="R256" s="496"/>
      <c r="S256" s="496"/>
      <c r="T256" s="496"/>
      <c r="U256" s="497"/>
    </row>
    <row r="257" spans="1:30" s="1" customFormat="1" ht="4.95" customHeight="1" x14ac:dyDescent="0.2">
      <c r="A257" s="189"/>
      <c r="B257" s="189"/>
      <c r="D257" s="189"/>
      <c r="E257" s="189"/>
      <c r="F257" s="189"/>
      <c r="G257" s="189"/>
      <c r="H257" s="189"/>
      <c r="I257" s="189"/>
      <c r="J257" s="189"/>
      <c r="K257" s="189"/>
      <c r="L257" s="189"/>
      <c r="M257" s="189"/>
      <c r="N257" s="189"/>
      <c r="O257" s="189"/>
      <c r="P257" s="189"/>
      <c r="Q257" s="189"/>
      <c r="R257" s="189"/>
      <c r="S257" s="189"/>
      <c r="T257" s="189"/>
      <c r="U257" s="5"/>
      <c r="V257" s="5"/>
      <c r="W257" s="34"/>
      <c r="X257" s="34"/>
      <c r="Y257" s="34"/>
      <c r="Z257" s="5"/>
      <c r="AA257" s="5"/>
      <c r="AB257" s="34"/>
      <c r="AC257" s="5"/>
      <c r="AD257" s="5"/>
    </row>
    <row r="258" spans="1:30" ht="35.4" customHeight="1" x14ac:dyDescent="0.2">
      <c r="A258" s="448" t="s">
        <v>145</v>
      </c>
      <c r="B258" s="448"/>
      <c r="C258" s="448"/>
      <c r="D258" s="448"/>
      <c r="E258" s="448"/>
      <c r="F258" s="448"/>
      <c r="G258" s="448"/>
      <c r="H258" s="448"/>
      <c r="I258" s="448"/>
      <c r="J258" s="448"/>
      <c r="K258" s="448"/>
      <c r="L258" s="448"/>
      <c r="M258" s="448"/>
      <c r="N258" s="448"/>
      <c r="O258" s="448"/>
      <c r="P258" s="448"/>
      <c r="Q258" s="448"/>
      <c r="R258" s="448"/>
      <c r="S258" s="448"/>
      <c r="T258" s="448"/>
      <c r="U258" s="448"/>
    </row>
    <row r="259" spans="1:30" ht="4.95" customHeight="1" x14ac:dyDescent="0.2">
      <c r="P259" s="6"/>
      <c r="R259" s="7"/>
      <c r="S259" s="7"/>
      <c r="T259" s="7"/>
    </row>
    <row r="260" spans="1:30" ht="4.95" customHeight="1" x14ac:dyDescent="0.2">
      <c r="P260" s="6"/>
      <c r="R260" s="7"/>
      <c r="S260" s="7"/>
      <c r="T260" s="7"/>
    </row>
    <row r="261" spans="1:30" ht="29.4" customHeight="1" x14ac:dyDescent="0.2">
      <c r="A261" s="14"/>
      <c r="B261" s="187" t="s">
        <v>107</v>
      </c>
      <c r="C261" s="16"/>
      <c r="D261" s="24" t="s">
        <v>108</v>
      </c>
      <c r="E261" s="15"/>
      <c r="F261" s="15"/>
      <c r="G261" s="15"/>
      <c r="H261" s="15"/>
      <c r="I261" s="15"/>
      <c r="J261" s="15"/>
      <c r="K261" s="15"/>
      <c r="L261" s="15"/>
      <c r="M261" s="15"/>
      <c r="N261" s="15"/>
      <c r="O261" s="15"/>
      <c r="P261" s="17"/>
      <c r="Q261" s="15"/>
      <c r="R261" s="187"/>
      <c r="S261" s="187"/>
      <c r="T261" s="188"/>
      <c r="U261" s="214"/>
    </row>
    <row r="262" spans="1:30" ht="19.95" customHeight="1" x14ac:dyDescent="0.2">
      <c r="A262" s="29"/>
      <c r="B262" s="187" t="e">
        <f t="shared" ref="B262:B273" ca="1" si="12">Z202</f>
        <v>#VALUE!</v>
      </c>
      <c r="C262" s="16"/>
      <c r="D262" s="27"/>
      <c r="E262" s="17" t="s">
        <v>112</v>
      </c>
      <c r="F262" s="30"/>
      <c r="G262" s="30"/>
      <c r="H262" s="30"/>
      <c r="I262" s="30"/>
      <c r="J262" s="30"/>
      <c r="K262" s="30"/>
      <c r="L262" s="30"/>
      <c r="M262" s="30"/>
      <c r="N262" s="30"/>
      <c r="O262" s="30"/>
      <c r="P262" s="30"/>
      <c r="Q262" s="30"/>
      <c r="R262" s="30"/>
      <c r="S262" s="30"/>
      <c r="T262" s="31"/>
      <c r="U262" s="214"/>
      <c r="W262" s="33" t="s">
        <v>129</v>
      </c>
      <c r="X262" s="33" t="s">
        <v>135</v>
      </c>
      <c r="Y262" s="33" t="e">
        <f>VLOOKUP(D262,$AC$262:$AD$266,2,FALSE)</f>
        <v>#N/A</v>
      </c>
      <c r="Z262" s="33">
        <f>D262</f>
        <v>0</v>
      </c>
      <c r="AB262" s="194">
        <v>3</v>
      </c>
      <c r="AC262" s="215" t="s">
        <v>153</v>
      </c>
      <c r="AD262" s="195">
        <v>3</v>
      </c>
    </row>
    <row r="263" spans="1:30" ht="19.95" customHeight="1" x14ac:dyDescent="0.2">
      <c r="A263" s="29"/>
      <c r="B263" s="187" t="e">
        <f t="shared" ca="1" si="12"/>
        <v>#VALUE!</v>
      </c>
      <c r="C263" s="16"/>
      <c r="D263" s="27"/>
      <c r="E263" s="17" t="s">
        <v>114</v>
      </c>
      <c r="F263" s="30"/>
      <c r="G263" s="30"/>
      <c r="H263" s="30"/>
      <c r="I263" s="30"/>
      <c r="J263" s="30"/>
      <c r="K263" s="30"/>
      <c r="L263" s="30"/>
      <c r="M263" s="30"/>
      <c r="N263" s="30"/>
      <c r="O263" s="30"/>
      <c r="P263" s="30"/>
      <c r="Q263" s="30"/>
      <c r="R263" s="30"/>
      <c r="S263" s="30"/>
      <c r="T263" s="31"/>
      <c r="U263" s="214"/>
      <c r="W263" s="33" t="s">
        <v>129</v>
      </c>
      <c r="X263" s="33" t="s">
        <v>135</v>
      </c>
      <c r="Y263" s="33" t="e">
        <f t="shared" ref="Y263:Y273" si="13">VLOOKUP(D263,$AC$262:$AD$266,2,FALSE)</f>
        <v>#N/A</v>
      </c>
      <c r="Z263" s="33">
        <f t="shared" ref="Z263:Z273" si="14">D263</f>
        <v>0</v>
      </c>
      <c r="AB263" s="197">
        <v>2</v>
      </c>
      <c r="AC263" s="32" t="s">
        <v>423</v>
      </c>
      <c r="AD263" s="198">
        <v>2</v>
      </c>
    </row>
    <row r="264" spans="1:30" ht="19.95" customHeight="1" x14ac:dyDescent="0.2">
      <c r="A264" s="29"/>
      <c r="B264" s="187" t="e">
        <f t="shared" ca="1" si="12"/>
        <v>#VALUE!</v>
      </c>
      <c r="C264" s="16"/>
      <c r="D264" s="27"/>
      <c r="E264" s="17" t="s">
        <v>115</v>
      </c>
      <c r="F264" s="30"/>
      <c r="G264" s="30"/>
      <c r="H264" s="30"/>
      <c r="I264" s="30"/>
      <c r="J264" s="30"/>
      <c r="K264" s="30"/>
      <c r="L264" s="30"/>
      <c r="M264" s="30"/>
      <c r="N264" s="30"/>
      <c r="O264" s="30"/>
      <c r="P264" s="30"/>
      <c r="Q264" s="30"/>
      <c r="R264" s="30"/>
      <c r="S264" s="30"/>
      <c r="T264" s="31"/>
      <c r="U264" s="214"/>
      <c r="W264" s="33" t="s">
        <v>131</v>
      </c>
      <c r="X264" s="33" t="s">
        <v>135</v>
      </c>
      <c r="Y264" s="33" t="e">
        <f t="shared" si="13"/>
        <v>#N/A</v>
      </c>
      <c r="Z264" s="33">
        <f t="shared" si="14"/>
        <v>0</v>
      </c>
      <c r="AB264" s="197">
        <v>1</v>
      </c>
      <c r="AC264" s="32" t="s">
        <v>154</v>
      </c>
      <c r="AD264" s="198">
        <v>1</v>
      </c>
    </row>
    <row r="265" spans="1:30" ht="19.95" customHeight="1" x14ac:dyDescent="0.2">
      <c r="A265" s="29"/>
      <c r="B265" s="187" t="e">
        <f t="shared" ca="1" si="12"/>
        <v>#VALUE!</v>
      </c>
      <c r="C265" s="16"/>
      <c r="D265" s="27"/>
      <c r="E265" s="17" t="s">
        <v>116</v>
      </c>
      <c r="F265" s="30"/>
      <c r="G265" s="30"/>
      <c r="H265" s="30"/>
      <c r="I265" s="30"/>
      <c r="J265" s="30"/>
      <c r="K265" s="30"/>
      <c r="L265" s="30"/>
      <c r="M265" s="30"/>
      <c r="N265" s="30"/>
      <c r="O265" s="30"/>
      <c r="P265" s="30"/>
      <c r="Q265" s="30"/>
      <c r="R265" s="30"/>
      <c r="S265" s="30"/>
      <c r="T265" s="31"/>
      <c r="U265" s="214"/>
      <c r="W265" s="33" t="s">
        <v>131</v>
      </c>
      <c r="X265" s="33" t="s">
        <v>135</v>
      </c>
      <c r="Y265" s="33" t="e">
        <f t="shared" si="13"/>
        <v>#N/A</v>
      </c>
      <c r="Z265" s="33">
        <f t="shared" si="14"/>
        <v>0</v>
      </c>
      <c r="AB265" s="197">
        <v>0</v>
      </c>
      <c r="AC265" s="32" t="s">
        <v>155</v>
      </c>
      <c r="AD265" s="198">
        <v>0</v>
      </c>
    </row>
    <row r="266" spans="1:30" ht="19.95" customHeight="1" x14ac:dyDescent="0.2">
      <c r="A266" s="29"/>
      <c r="B266" s="187" t="e">
        <f t="shared" ca="1" si="12"/>
        <v>#VALUE!</v>
      </c>
      <c r="C266" s="16"/>
      <c r="D266" s="27"/>
      <c r="E266" s="17" t="s">
        <v>117</v>
      </c>
      <c r="F266" s="30"/>
      <c r="G266" s="30"/>
      <c r="H266" s="30"/>
      <c r="I266" s="30"/>
      <c r="J266" s="30"/>
      <c r="K266" s="30"/>
      <c r="L266" s="30"/>
      <c r="M266" s="30"/>
      <c r="N266" s="30"/>
      <c r="O266" s="30"/>
      <c r="P266" s="30"/>
      <c r="Q266" s="30"/>
      <c r="R266" s="30"/>
      <c r="S266" s="30"/>
      <c r="T266" s="31"/>
      <c r="U266" s="214"/>
      <c r="W266" s="33" t="s">
        <v>131</v>
      </c>
      <c r="X266" s="33" t="s">
        <v>135</v>
      </c>
      <c r="Y266" s="33" t="e">
        <f t="shared" si="13"/>
        <v>#N/A</v>
      </c>
      <c r="Z266" s="33">
        <f t="shared" si="14"/>
        <v>0</v>
      </c>
      <c r="AB266" s="201"/>
      <c r="AC266" s="216"/>
      <c r="AD266" s="202"/>
    </row>
    <row r="267" spans="1:30" ht="19.95" customHeight="1" x14ac:dyDescent="0.2">
      <c r="A267" s="29"/>
      <c r="B267" s="187" t="e">
        <f t="shared" ca="1" si="12"/>
        <v>#VALUE!</v>
      </c>
      <c r="C267" s="16"/>
      <c r="D267" s="27"/>
      <c r="E267" s="17" t="s">
        <v>118</v>
      </c>
      <c r="F267" s="30"/>
      <c r="G267" s="30"/>
      <c r="H267" s="30"/>
      <c r="I267" s="30"/>
      <c r="J267" s="30"/>
      <c r="K267" s="30"/>
      <c r="L267" s="30"/>
      <c r="M267" s="30"/>
      <c r="N267" s="30"/>
      <c r="O267" s="30"/>
      <c r="P267" s="30"/>
      <c r="Q267" s="30"/>
      <c r="R267" s="30"/>
      <c r="S267" s="30"/>
      <c r="T267" s="31"/>
      <c r="U267" s="214"/>
      <c r="W267" s="33" t="s">
        <v>131</v>
      </c>
      <c r="X267" s="33" t="s">
        <v>135</v>
      </c>
      <c r="Y267" s="33" t="e">
        <f t="shared" si="13"/>
        <v>#N/A</v>
      </c>
      <c r="Z267" s="33">
        <f t="shared" si="14"/>
        <v>0</v>
      </c>
    </row>
    <row r="268" spans="1:30" ht="19.95" customHeight="1" x14ac:dyDescent="0.2">
      <c r="A268" s="29"/>
      <c r="B268" s="187" t="e">
        <f t="shared" ca="1" si="12"/>
        <v>#VALUE!</v>
      </c>
      <c r="C268" s="16"/>
      <c r="D268" s="27"/>
      <c r="E268" s="17" t="s">
        <v>119</v>
      </c>
      <c r="F268" s="30"/>
      <c r="G268" s="30"/>
      <c r="H268" s="30"/>
      <c r="I268" s="30"/>
      <c r="J268" s="30"/>
      <c r="K268" s="30"/>
      <c r="L268" s="30"/>
      <c r="M268" s="30"/>
      <c r="N268" s="30"/>
      <c r="O268" s="30"/>
      <c r="P268" s="30"/>
      <c r="Q268" s="30"/>
      <c r="R268" s="30"/>
      <c r="S268" s="30"/>
      <c r="T268" s="31"/>
      <c r="U268" s="214"/>
      <c r="W268" s="33" t="s">
        <v>131</v>
      </c>
      <c r="X268" s="33" t="s">
        <v>135</v>
      </c>
      <c r="Y268" s="33" t="e">
        <f t="shared" si="13"/>
        <v>#N/A</v>
      </c>
      <c r="Z268" s="33">
        <f t="shared" si="14"/>
        <v>0</v>
      </c>
    </row>
    <row r="269" spans="1:30" ht="19.95" customHeight="1" x14ac:dyDescent="0.2">
      <c r="A269" s="29"/>
      <c r="B269" s="187" t="e">
        <f t="shared" ca="1" si="12"/>
        <v>#VALUE!</v>
      </c>
      <c r="C269" s="16"/>
      <c r="D269" s="27"/>
      <c r="E269" s="17" t="s">
        <v>76</v>
      </c>
      <c r="F269" s="30"/>
      <c r="G269" s="30"/>
      <c r="H269" s="30"/>
      <c r="I269" s="30"/>
      <c r="J269" s="30"/>
      <c r="K269" s="30"/>
      <c r="L269" s="30"/>
      <c r="M269" s="30"/>
      <c r="N269" s="30"/>
      <c r="O269" s="30"/>
      <c r="P269" s="30"/>
      <c r="Q269" s="30"/>
      <c r="R269" s="30"/>
      <c r="S269" s="30"/>
      <c r="T269" s="31"/>
      <c r="U269" s="214"/>
      <c r="W269" s="33" t="s">
        <v>134</v>
      </c>
      <c r="X269" s="33" t="s">
        <v>135</v>
      </c>
      <c r="Y269" s="33" t="e">
        <f t="shared" si="13"/>
        <v>#N/A</v>
      </c>
      <c r="Z269" s="33">
        <f t="shared" si="14"/>
        <v>0</v>
      </c>
    </row>
    <row r="270" spans="1:30" ht="19.95" customHeight="1" x14ac:dyDescent="0.2">
      <c r="A270" s="29"/>
      <c r="B270" s="187" t="e">
        <f t="shared" ca="1" si="12"/>
        <v>#VALUE!</v>
      </c>
      <c r="C270" s="16"/>
      <c r="D270" s="27"/>
      <c r="E270" s="17" t="s">
        <v>113</v>
      </c>
      <c r="F270" s="30"/>
      <c r="G270" s="30"/>
      <c r="H270" s="30"/>
      <c r="I270" s="30"/>
      <c r="J270" s="30"/>
      <c r="K270" s="30"/>
      <c r="L270" s="30"/>
      <c r="M270" s="30"/>
      <c r="N270" s="30"/>
      <c r="O270" s="30"/>
      <c r="P270" s="30"/>
      <c r="Q270" s="30"/>
      <c r="R270" s="30"/>
      <c r="S270" s="30"/>
      <c r="T270" s="31"/>
      <c r="U270" s="214"/>
      <c r="W270" s="33" t="s">
        <v>136</v>
      </c>
      <c r="X270" s="33" t="s">
        <v>135</v>
      </c>
      <c r="Y270" s="33" t="e">
        <f t="shared" si="13"/>
        <v>#N/A</v>
      </c>
      <c r="Z270" s="33">
        <f t="shared" si="14"/>
        <v>0</v>
      </c>
    </row>
    <row r="271" spans="1:30" ht="19.95" customHeight="1" x14ac:dyDescent="0.2">
      <c r="A271" s="29"/>
      <c r="B271" s="187" t="e">
        <f t="shared" ca="1" si="12"/>
        <v>#VALUE!</v>
      </c>
      <c r="C271" s="16"/>
      <c r="D271" s="27"/>
      <c r="E271" s="6" t="s">
        <v>125</v>
      </c>
      <c r="F271" s="30"/>
      <c r="G271" s="30"/>
      <c r="H271" s="30"/>
      <c r="I271" s="30"/>
      <c r="J271" s="30"/>
      <c r="K271" s="30"/>
      <c r="L271" s="30"/>
      <c r="M271" s="30"/>
      <c r="N271" s="30"/>
      <c r="O271" s="30"/>
      <c r="P271" s="30"/>
      <c r="Q271" s="30"/>
      <c r="R271" s="30"/>
      <c r="S271" s="30"/>
      <c r="T271" s="31"/>
      <c r="U271" s="214"/>
      <c r="W271" s="33" t="s">
        <v>136</v>
      </c>
      <c r="X271" s="33" t="s">
        <v>135</v>
      </c>
      <c r="Y271" s="33" t="e">
        <f t="shared" si="13"/>
        <v>#N/A</v>
      </c>
      <c r="Z271" s="33">
        <f t="shared" si="14"/>
        <v>0</v>
      </c>
    </row>
    <row r="272" spans="1:30" ht="19.95" customHeight="1" x14ac:dyDescent="0.2">
      <c r="A272" s="29"/>
      <c r="B272" s="187" t="e">
        <f t="shared" ca="1" si="12"/>
        <v>#VALUE!</v>
      </c>
      <c r="C272" s="16"/>
      <c r="D272" s="27"/>
      <c r="E272" s="17" t="s">
        <v>120</v>
      </c>
      <c r="F272" s="30"/>
      <c r="G272" s="30"/>
      <c r="H272" s="30"/>
      <c r="I272" s="30"/>
      <c r="J272" s="30"/>
      <c r="K272" s="30"/>
      <c r="L272" s="30"/>
      <c r="M272" s="30"/>
      <c r="N272" s="30"/>
      <c r="O272" s="30"/>
      <c r="P272" s="30"/>
      <c r="Q272" s="30"/>
      <c r="R272" s="30"/>
      <c r="S272" s="30"/>
      <c r="T272" s="31"/>
      <c r="U272" s="214"/>
      <c r="W272" s="33" t="s">
        <v>134</v>
      </c>
      <c r="X272" s="33" t="s">
        <v>135</v>
      </c>
      <c r="Y272" s="33" t="e">
        <f t="shared" si="13"/>
        <v>#N/A</v>
      </c>
      <c r="Z272" s="33">
        <f t="shared" si="14"/>
        <v>0</v>
      </c>
    </row>
    <row r="273" spans="1:28" ht="19.95" customHeight="1" x14ac:dyDescent="0.2">
      <c r="A273" s="29"/>
      <c r="B273" s="187" t="e">
        <f t="shared" ca="1" si="12"/>
        <v>#VALUE!</v>
      </c>
      <c r="C273" s="16"/>
      <c r="D273" s="27"/>
      <c r="E273" s="17" t="s">
        <v>121</v>
      </c>
      <c r="F273" s="30"/>
      <c r="G273" s="30"/>
      <c r="H273" s="30"/>
      <c r="I273" s="30"/>
      <c r="J273" s="30"/>
      <c r="K273" s="30"/>
      <c r="L273" s="30"/>
      <c r="M273" s="30"/>
      <c r="N273" s="30"/>
      <c r="O273" s="30"/>
      <c r="P273" s="30"/>
      <c r="Q273" s="30"/>
      <c r="R273" s="30"/>
      <c r="S273" s="30"/>
      <c r="T273" s="31"/>
      <c r="U273" s="214"/>
      <c r="W273" s="33" t="s">
        <v>134</v>
      </c>
      <c r="X273" s="33" t="s">
        <v>135</v>
      </c>
      <c r="Y273" s="33" t="e">
        <f t="shared" si="13"/>
        <v>#N/A</v>
      </c>
      <c r="Z273" s="33">
        <f t="shared" si="14"/>
        <v>0</v>
      </c>
    </row>
    <row r="274" spans="1:28" ht="6" customHeight="1" x14ac:dyDescent="0.2">
      <c r="A274" s="1"/>
      <c r="B274" s="1"/>
      <c r="C274" s="1"/>
      <c r="D274" s="1"/>
      <c r="E274" s="1"/>
      <c r="F274" s="1"/>
      <c r="G274" s="1"/>
      <c r="H274" s="1"/>
      <c r="I274" s="1"/>
      <c r="J274" s="1"/>
      <c r="K274" s="1"/>
      <c r="L274" s="1"/>
      <c r="M274" s="1"/>
      <c r="N274" s="1"/>
      <c r="O274" s="1"/>
      <c r="P274" s="1"/>
      <c r="Q274" s="1"/>
      <c r="R274" s="1"/>
      <c r="S274" s="1"/>
      <c r="T274" s="1"/>
      <c r="U274" s="214"/>
    </row>
    <row r="275" spans="1:28" ht="19.95" customHeight="1" x14ac:dyDescent="0.2">
      <c r="C275" s="217" t="s">
        <v>90</v>
      </c>
      <c r="U275" s="214"/>
    </row>
    <row r="276" spans="1:28" ht="32.4" customHeight="1" x14ac:dyDescent="0.2">
      <c r="D276" s="24" t="s">
        <v>108</v>
      </c>
      <c r="E276" s="15"/>
      <c r="F276" s="15"/>
      <c r="G276" s="15"/>
      <c r="H276" s="15"/>
      <c r="I276" s="15"/>
      <c r="J276" s="15"/>
      <c r="K276" s="15"/>
      <c r="L276" s="15"/>
      <c r="M276" s="15"/>
      <c r="N276" s="15"/>
      <c r="O276" s="15"/>
      <c r="P276" s="17"/>
      <c r="Q276" s="15"/>
      <c r="R276" s="187"/>
      <c r="S276" s="187"/>
      <c r="T276" s="188"/>
      <c r="U276" s="214"/>
    </row>
    <row r="277" spans="1:28" ht="19.95" customHeight="1" x14ac:dyDescent="0.2">
      <c r="D277" s="27"/>
      <c r="E277" s="17" t="s">
        <v>91</v>
      </c>
      <c r="F277" s="30"/>
      <c r="G277" s="30"/>
      <c r="H277" s="30"/>
      <c r="I277" s="30"/>
      <c r="J277" s="30"/>
      <c r="K277" s="30"/>
      <c r="L277" s="30"/>
      <c r="M277" s="30"/>
      <c r="N277" s="30"/>
      <c r="O277" s="30"/>
      <c r="P277" s="30"/>
      <c r="Q277" s="15"/>
      <c r="R277" s="15"/>
      <c r="S277" s="15"/>
      <c r="T277" s="16"/>
      <c r="U277" s="214"/>
      <c r="W277" s="33" t="s">
        <v>131</v>
      </c>
      <c r="X277" s="33" t="s">
        <v>135</v>
      </c>
      <c r="Y277" s="33" t="e">
        <f t="shared" ref="Y277:Y279" si="15">VLOOKUP(D277,$AC$262:$AD$266,2,FALSE)</f>
        <v>#N/A</v>
      </c>
      <c r="Z277" s="33">
        <f t="shared" ref="Z277:Z279" si="16">D277</f>
        <v>0</v>
      </c>
    </row>
    <row r="278" spans="1:28" ht="19.95" customHeight="1" x14ac:dyDescent="0.2">
      <c r="D278" s="27"/>
      <c r="E278" s="17" t="s">
        <v>92</v>
      </c>
      <c r="F278" s="30"/>
      <c r="G278" s="30"/>
      <c r="H278" s="30"/>
      <c r="I278" s="30"/>
      <c r="J278" s="30"/>
      <c r="K278" s="30"/>
      <c r="L278" s="30"/>
      <c r="M278" s="30"/>
      <c r="N278" s="30"/>
      <c r="O278" s="30"/>
      <c r="P278" s="30"/>
      <c r="Q278" s="15"/>
      <c r="R278" s="15"/>
      <c r="S278" s="15"/>
      <c r="T278" s="16"/>
      <c r="U278" s="214"/>
      <c r="W278" s="33" t="s">
        <v>131</v>
      </c>
      <c r="X278" s="33" t="s">
        <v>135</v>
      </c>
      <c r="Y278" s="33" t="e">
        <f t="shared" si="15"/>
        <v>#N/A</v>
      </c>
      <c r="Z278" s="33">
        <f t="shared" si="16"/>
        <v>0</v>
      </c>
    </row>
    <row r="279" spans="1:28" ht="19.95" customHeight="1" x14ac:dyDescent="0.2">
      <c r="D279" s="27"/>
      <c r="E279" s="17" t="s">
        <v>93</v>
      </c>
      <c r="F279" s="30"/>
      <c r="G279" s="30"/>
      <c r="H279" s="30"/>
      <c r="I279" s="30"/>
      <c r="J279" s="30"/>
      <c r="K279" s="30"/>
      <c r="L279" s="30"/>
      <c r="M279" s="30"/>
      <c r="N279" s="30"/>
      <c r="O279" s="30"/>
      <c r="P279" s="30"/>
      <c r="Q279" s="15"/>
      <c r="R279" s="15"/>
      <c r="S279" s="15"/>
      <c r="T279" s="16"/>
      <c r="U279" s="214"/>
      <c r="W279" s="33" t="s">
        <v>131</v>
      </c>
      <c r="X279" s="33" t="s">
        <v>135</v>
      </c>
      <c r="Y279" s="33" t="e">
        <f t="shared" si="15"/>
        <v>#N/A</v>
      </c>
      <c r="Z279" s="33">
        <f t="shared" si="16"/>
        <v>0</v>
      </c>
    </row>
    <row r="280" spans="1:28" ht="6" customHeight="1" x14ac:dyDescent="0.2">
      <c r="A280" s="1"/>
      <c r="B280" s="1"/>
      <c r="C280" s="1"/>
      <c r="D280" s="1"/>
      <c r="E280" s="1"/>
      <c r="F280" s="1"/>
      <c r="G280" s="1"/>
      <c r="H280" s="1"/>
      <c r="I280" s="1"/>
      <c r="J280" s="1"/>
      <c r="K280" s="1"/>
      <c r="L280" s="1"/>
      <c r="M280" s="1"/>
      <c r="N280" s="1"/>
      <c r="O280" s="1"/>
      <c r="P280" s="1"/>
      <c r="Q280" s="1"/>
      <c r="R280" s="1"/>
      <c r="S280" s="1"/>
      <c r="T280" s="1"/>
    </row>
    <row r="281" spans="1:28" s="8" customFormat="1" ht="16.2" customHeight="1" x14ac:dyDescent="0.2">
      <c r="B281" s="7" t="s">
        <v>26</v>
      </c>
      <c r="C281" s="6" t="s">
        <v>140</v>
      </c>
      <c r="D281" s="6"/>
      <c r="E281" s="6"/>
      <c r="F281" s="6"/>
      <c r="G281" s="6"/>
      <c r="H281" s="6"/>
      <c r="I281" s="6"/>
      <c r="J281"/>
      <c r="K281"/>
      <c r="L281"/>
      <c r="W281" s="32"/>
      <c r="X281" s="32"/>
      <c r="Y281" s="32"/>
      <c r="AB281" s="32"/>
    </row>
    <row r="282" spans="1:28" s="8" customFormat="1" ht="16.2" customHeight="1" x14ac:dyDescent="0.2">
      <c r="B282" s="7" t="s">
        <v>329</v>
      </c>
      <c r="C282" s="6" t="s">
        <v>141</v>
      </c>
      <c r="D282" s="6"/>
      <c r="E282" s="6"/>
      <c r="F282" s="6"/>
      <c r="G282" s="6"/>
      <c r="H282" s="6"/>
      <c r="I282" s="6"/>
      <c r="J282"/>
      <c r="K282"/>
      <c r="L282"/>
      <c r="W282" s="32"/>
      <c r="X282" s="32"/>
      <c r="Y282" s="32"/>
      <c r="AB282" s="32"/>
    </row>
    <row r="283" spans="1:28" s="8" customFormat="1" ht="16.2" customHeight="1" x14ac:dyDescent="0.2">
      <c r="B283" s="7" t="s">
        <v>51</v>
      </c>
      <c r="C283" s="6" t="s">
        <v>142</v>
      </c>
      <c r="D283" s="6"/>
      <c r="E283" s="6"/>
      <c r="F283" s="6"/>
      <c r="G283" s="6"/>
      <c r="H283" s="6"/>
      <c r="I283" s="6"/>
      <c r="J283"/>
      <c r="K283"/>
      <c r="L283"/>
      <c r="W283" s="32"/>
      <c r="X283" s="32"/>
      <c r="Y283" s="32"/>
      <c r="AB283" s="32"/>
    </row>
    <row r="284" spans="1:28" s="8" customFormat="1" ht="16.2" customHeight="1" x14ac:dyDescent="0.2">
      <c r="B284" s="7" t="s">
        <v>61</v>
      </c>
      <c r="C284" s="6" t="s">
        <v>143</v>
      </c>
      <c r="D284" s="6"/>
      <c r="E284" s="6"/>
      <c r="F284" s="6"/>
      <c r="G284" s="6"/>
      <c r="H284" s="6"/>
      <c r="I284" s="6"/>
      <c r="J284"/>
      <c r="K284"/>
      <c r="L284"/>
      <c r="W284" s="32"/>
      <c r="X284" s="32"/>
      <c r="Y284" s="32"/>
      <c r="AB284" s="32"/>
    </row>
  </sheetData>
  <dataConsolidate/>
  <mergeCells count="99">
    <mergeCell ref="C50:U51"/>
    <mergeCell ref="C53:U54"/>
    <mergeCell ref="A197:U197"/>
    <mergeCell ref="A199:U199"/>
    <mergeCell ref="C194:U195"/>
    <mergeCell ref="A101:U101"/>
    <mergeCell ref="A80:U80"/>
    <mergeCell ref="A73:U73"/>
    <mergeCell ref="B143:T147"/>
    <mergeCell ref="B150:T154"/>
    <mergeCell ref="J110:M110"/>
    <mergeCell ref="J111:M111"/>
    <mergeCell ref="J98:K98"/>
    <mergeCell ref="C157:U159"/>
    <mergeCell ref="A140:U140"/>
    <mergeCell ref="A125:U125"/>
    <mergeCell ref="C221:U222"/>
    <mergeCell ref="A224:U224"/>
    <mergeCell ref="A235:U237"/>
    <mergeCell ref="C239:U240"/>
    <mergeCell ref="J89:M89"/>
    <mergeCell ref="J90:M90"/>
    <mergeCell ref="M93:O93"/>
    <mergeCell ref="A174:P174"/>
    <mergeCell ref="B226:T231"/>
    <mergeCell ref="F183:H183"/>
    <mergeCell ref="A194:B195"/>
    <mergeCell ref="F189:H189"/>
    <mergeCell ref="F191:H191"/>
    <mergeCell ref="F193:H193"/>
    <mergeCell ref="F187:H187"/>
    <mergeCell ref="A221:B222"/>
    <mergeCell ref="A255:B256"/>
    <mergeCell ref="A239:B240"/>
    <mergeCell ref="B251:T253"/>
    <mergeCell ref="B246:O246"/>
    <mergeCell ref="B247:O247"/>
    <mergeCell ref="B248:O248"/>
    <mergeCell ref="P247:T247"/>
    <mergeCell ref="P246:T246"/>
    <mergeCell ref="P248:T248"/>
    <mergeCell ref="C255:U256"/>
    <mergeCell ref="P245:T245"/>
    <mergeCell ref="P244:T244"/>
    <mergeCell ref="B244:O244"/>
    <mergeCell ref="B245:O245"/>
    <mergeCell ref="A242:U242"/>
    <mergeCell ref="M94:N94"/>
    <mergeCell ref="M95:N95"/>
    <mergeCell ref="M96:N96"/>
    <mergeCell ref="M97:N97"/>
    <mergeCell ref="J93:L93"/>
    <mergeCell ref="J94:K94"/>
    <mergeCell ref="J95:K95"/>
    <mergeCell ref="J96:K96"/>
    <mergeCell ref="A258:U258"/>
    <mergeCell ref="A50:B51"/>
    <mergeCell ref="A157:B159"/>
    <mergeCell ref="F185:H185"/>
    <mergeCell ref="A114:T114"/>
    <mergeCell ref="A53:B54"/>
    <mergeCell ref="A171:P171"/>
    <mergeCell ref="A175:P175"/>
    <mergeCell ref="A170:P170"/>
    <mergeCell ref="A173:P173"/>
    <mergeCell ref="J107:M107"/>
    <mergeCell ref="J108:M108"/>
    <mergeCell ref="J109:M109"/>
    <mergeCell ref="M103:T105"/>
    <mergeCell ref="M98:N98"/>
    <mergeCell ref="J97:K97"/>
    <mergeCell ref="M46:R47"/>
    <mergeCell ref="C40:F42"/>
    <mergeCell ref="G40:H42"/>
    <mergeCell ref="I40:J42"/>
    <mergeCell ref="K40:K42"/>
    <mergeCell ref="L40:M42"/>
    <mergeCell ref="N40:O42"/>
    <mergeCell ref="A3:U5"/>
    <mergeCell ref="A7:U9"/>
    <mergeCell ref="A14:U26"/>
    <mergeCell ref="A27:U29"/>
    <mergeCell ref="A12:U13"/>
    <mergeCell ref="O86:T87"/>
    <mergeCell ref="J86:M86"/>
    <mergeCell ref="J87:M87"/>
    <mergeCell ref="J88:M88"/>
    <mergeCell ref="C31:F33"/>
    <mergeCell ref="G31:R33"/>
    <mergeCell ref="C34:F36"/>
    <mergeCell ref="G34:R36"/>
    <mergeCell ref="C37:F39"/>
    <mergeCell ref="G37:R39"/>
    <mergeCell ref="P40:Q42"/>
    <mergeCell ref="R40:R42"/>
    <mergeCell ref="C44:R45"/>
    <mergeCell ref="C46:D47"/>
    <mergeCell ref="E46:J47"/>
    <mergeCell ref="K46:L47"/>
  </mergeCells>
  <phoneticPr fontId="2"/>
  <conditionalFormatting sqref="G31 G34 G37">
    <cfRule type="containsBlanks" dxfId="14" priority="3">
      <formula>LEN(TRIM(G31))=0</formula>
    </cfRule>
  </conditionalFormatting>
  <conditionalFormatting sqref="I40">
    <cfRule type="containsBlanks" dxfId="13" priority="2">
      <formula>LEN(TRIM(I40))=0</formula>
    </cfRule>
  </conditionalFormatting>
  <conditionalFormatting sqref="P40">
    <cfRule type="containsBlanks" dxfId="12" priority="1">
      <formula>LEN(TRIM(P40))=0</formula>
    </cfRule>
  </conditionalFormatting>
  <dataValidations count="3">
    <dataValidation type="list" allowBlank="1" showInputMessage="1" showErrorMessage="1" sqref="G40:H42 N40:O42" xr:uid="{00000000-0002-0000-0100-000000000000}">
      <formula1>"平成,令和"</formula1>
    </dataValidation>
    <dataValidation type="list" allowBlank="1" showInputMessage="1" showErrorMessage="1" sqref="E121:E123 A244:A248 E117:E119 P129 G103:G105 Q164:T175 P127 P131:P138 R59:U67 G82:G84 G75:G78 P202:U213" xr:uid="{00000000-0002-0000-0100-000001000000}">
      <formula1>"□,■"</formula1>
    </dataValidation>
    <dataValidation type="list" allowBlank="1" showInputMessage="1" showErrorMessage="1" sqref="D277:D279 D262:D273" xr:uid="{DE94EA79-832A-4210-8B62-7CC74BD7D475}">
      <formula1>"◎,○,△,×"</formula1>
    </dataValidation>
  </dataValidations>
  <printOptions horizontalCentered="1"/>
  <pageMargins left="0.51181102362204722" right="0.51181102362204722" top="0.55118110236220474" bottom="0.55118110236220474" header="0.31496062992125984" footer="0.31496062992125984"/>
  <pageSetup paperSize="9" scale="83" orientation="portrait" r:id="rId1"/>
  <rowBreaks count="5" manualBreakCount="5">
    <brk id="49" max="20" man="1"/>
    <brk id="105" max="20" man="1"/>
    <brk id="155" max="20" man="1"/>
    <brk id="193" max="20" man="1"/>
    <brk id="234" max="20"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E652BF-DA92-40B8-B428-E125FBB41E8F}">
  <sheetPr>
    <tabColor rgb="FFFFFF00"/>
  </sheetPr>
  <dimension ref="A1:AE69"/>
  <sheetViews>
    <sheetView workbookViewId="0"/>
  </sheetViews>
  <sheetFormatPr defaultRowHeight="13.2" x14ac:dyDescent="0.2"/>
  <cols>
    <col min="1" max="2" width="2.77734375" customWidth="1"/>
    <col min="3" max="3" width="8.109375" customWidth="1"/>
    <col min="4" max="4" width="13.88671875" hidden="1" customWidth="1"/>
    <col min="5" max="8" width="14.88671875" customWidth="1"/>
    <col min="9" max="9" width="10.77734375" style="32" customWidth="1"/>
    <col min="10" max="10" width="8.44140625" style="32" customWidth="1"/>
    <col min="11" max="11" width="7.6640625" style="37" customWidth="1"/>
    <col min="12" max="12" width="2.44140625" style="37" customWidth="1"/>
    <col min="13" max="13" width="4.77734375" style="37" customWidth="1"/>
    <col min="14" max="14" width="3.88671875" customWidth="1"/>
    <col min="15" max="15" width="64.77734375" customWidth="1"/>
    <col min="16" max="16" width="7.44140625" customWidth="1"/>
    <col min="17" max="18" width="6.77734375" customWidth="1"/>
    <col min="19" max="19" width="2.77734375" customWidth="1"/>
    <col min="23" max="23" width="11" customWidth="1"/>
    <col min="24" max="24" width="20.21875" customWidth="1"/>
    <col min="25" max="25" width="43.44140625" bestFit="1" customWidth="1"/>
    <col min="26" max="26" width="12.44140625" customWidth="1"/>
    <col min="28" max="28" width="9.88671875" bestFit="1" customWidth="1"/>
    <col min="29" max="29" width="7.88671875" bestFit="1" customWidth="1"/>
    <col min="30" max="30" width="9.88671875" bestFit="1" customWidth="1"/>
  </cols>
  <sheetData>
    <row r="1" spans="1:19" ht="26.4" customHeight="1" x14ac:dyDescent="0.2">
      <c r="A1" s="386" t="s">
        <v>221</v>
      </c>
      <c r="B1" s="278"/>
      <c r="C1" s="278"/>
      <c r="D1" s="278"/>
      <c r="E1" s="278"/>
      <c r="F1" s="278"/>
      <c r="G1" s="278"/>
      <c r="H1" s="278"/>
      <c r="I1" s="279"/>
      <c r="J1" s="279"/>
      <c r="K1" s="280"/>
      <c r="L1" s="280"/>
      <c r="M1" s="280"/>
      <c r="N1" s="278"/>
      <c r="O1" s="278"/>
      <c r="P1" s="278"/>
      <c r="Q1" s="278"/>
      <c r="R1" s="278"/>
    </row>
    <row r="2" spans="1:19" ht="7.95" customHeight="1" x14ac:dyDescent="0.2">
      <c r="A2" s="281"/>
      <c r="B2" s="278"/>
      <c r="C2" s="278"/>
      <c r="D2" s="278"/>
      <c r="E2" s="278"/>
      <c r="F2" s="278"/>
      <c r="G2" s="278"/>
      <c r="H2" s="278"/>
      <c r="I2" s="279"/>
      <c r="J2" s="279"/>
      <c r="K2" s="282"/>
      <c r="L2" s="282"/>
      <c r="M2" s="282"/>
      <c r="N2" s="278"/>
      <c r="O2" s="278"/>
      <c r="P2" s="278"/>
      <c r="Q2" s="278"/>
      <c r="R2" s="278"/>
    </row>
    <row r="3" spans="1:19" ht="16.2" x14ac:dyDescent="0.2">
      <c r="A3" s="278"/>
      <c r="B3" s="78" t="s">
        <v>171</v>
      </c>
      <c r="C3" s="278"/>
      <c r="D3" s="278"/>
      <c r="E3" s="278"/>
      <c r="F3" s="278"/>
      <c r="G3" s="278"/>
      <c r="H3" s="278"/>
      <c r="I3" s="279"/>
      <c r="J3" s="279"/>
      <c r="K3" s="282"/>
      <c r="L3" s="282"/>
      <c r="M3" s="280"/>
      <c r="N3" s="278"/>
      <c r="O3" s="278"/>
      <c r="P3" s="278"/>
      <c r="Q3" s="278"/>
      <c r="R3" s="278"/>
    </row>
    <row r="4" spans="1:19" x14ac:dyDescent="0.2">
      <c r="A4" s="278"/>
      <c r="B4" s="278"/>
      <c r="C4" s="278"/>
      <c r="D4" s="278"/>
      <c r="E4" s="278"/>
      <c r="F4" s="278"/>
      <c r="G4" s="278"/>
      <c r="H4" s="278"/>
      <c r="I4" s="279"/>
      <c r="J4" s="279"/>
      <c r="K4" s="282"/>
      <c r="L4" s="282"/>
      <c r="M4" s="280"/>
      <c r="N4" s="278"/>
      <c r="O4" s="278"/>
      <c r="P4" s="278"/>
      <c r="Q4" s="278"/>
      <c r="R4" s="278"/>
    </row>
    <row r="5" spans="1:19" x14ac:dyDescent="0.2">
      <c r="A5" s="278"/>
      <c r="B5" s="278"/>
      <c r="C5" s="283" t="s">
        <v>170</v>
      </c>
      <c r="D5" s="284"/>
      <c r="E5" s="285"/>
      <c r="F5" s="285"/>
      <c r="G5" s="285"/>
      <c r="H5" s="286"/>
      <c r="I5" s="287" t="s">
        <v>415</v>
      </c>
      <c r="J5" s="288" t="s">
        <v>166</v>
      </c>
      <c r="K5" s="289" t="s">
        <v>168</v>
      </c>
      <c r="L5" s="282"/>
      <c r="M5" s="280"/>
      <c r="N5" s="278"/>
      <c r="O5" s="278"/>
      <c r="P5" s="278"/>
      <c r="Q5" s="278"/>
      <c r="R5" s="278"/>
    </row>
    <row r="6" spans="1:19" ht="13.5" customHeight="1" x14ac:dyDescent="0.2">
      <c r="A6" s="278"/>
      <c r="B6" s="278"/>
      <c r="C6" s="290"/>
      <c r="D6" s="291" t="s">
        <v>16</v>
      </c>
      <c r="E6" s="519" t="s">
        <v>20</v>
      </c>
      <c r="F6" s="520"/>
      <c r="G6" s="520"/>
      <c r="H6" s="521"/>
      <c r="I6" s="292" t="e">
        <f>新たな自己評価・市町村評価様式!Z59</f>
        <v>#N/A</v>
      </c>
      <c r="J6" s="293" t="e">
        <f>新たな自己評価・市町村評価様式!AM59</f>
        <v>#N/A</v>
      </c>
      <c r="K6" s="294" t="e">
        <f>AVERAGE(J6:J11)</f>
        <v>#N/A</v>
      </c>
      <c r="L6" s="282"/>
      <c r="M6" s="280"/>
      <c r="N6" s="278"/>
      <c r="O6" s="278"/>
      <c r="P6" s="278"/>
      <c r="Q6" s="278"/>
      <c r="R6" s="278"/>
      <c r="S6" s="33"/>
    </row>
    <row r="7" spans="1:19" ht="13.5" customHeight="1" x14ac:dyDescent="0.2">
      <c r="A7" s="278"/>
      <c r="B7" s="278"/>
      <c r="C7" s="290"/>
      <c r="D7" s="291"/>
      <c r="E7" s="519" t="s">
        <v>123</v>
      </c>
      <c r="F7" s="520"/>
      <c r="G7" s="520"/>
      <c r="H7" s="521"/>
      <c r="I7" s="292" t="e">
        <f>新たな自己評価・市町村評価様式!Z60</f>
        <v>#N/A</v>
      </c>
      <c r="J7" s="293" t="e">
        <f>新たな自己評価・市町村評価様式!AM60</f>
        <v>#N/A</v>
      </c>
      <c r="K7" s="360" t="e">
        <f>AA61</f>
        <v>#N/A</v>
      </c>
      <c r="L7" s="282"/>
      <c r="M7" s="280"/>
      <c r="N7" s="278"/>
      <c r="O7" s="278"/>
      <c r="P7" s="278"/>
      <c r="Q7" s="278"/>
      <c r="R7" s="278"/>
      <c r="S7" s="33"/>
    </row>
    <row r="8" spans="1:19" ht="13.5" customHeight="1" x14ac:dyDescent="0.2">
      <c r="A8" s="278"/>
      <c r="B8" s="278"/>
      <c r="C8" s="290"/>
      <c r="D8" s="291" t="s">
        <v>17</v>
      </c>
      <c r="E8" s="519" t="s">
        <v>21</v>
      </c>
      <c r="F8" s="520"/>
      <c r="G8" s="520"/>
      <c r="H8" s="521"/>
      <c r="I8" s="292" t="e">
        <f>新たな自己評価・市町村評価様式!Z62</f>
        <v>#N/A</v>
      </c>
      <c r="J8" s="293" t="e">
        <f>新たな自己評価・市町村評価様式!AM62</f>
        <v>#N/A</v>
      </c>
      <c r="K8" s="295"/>
      <c r="L8" s="282"/>
      <c r="M8" s="280"/>
      <c r="N8" s="278"/>
      <c r="O8" s="278"/>
      <c r="P8" s="278"/>
      <c r="Q8" s="278"/>
      <c r="R8" s="278"/>
    </row>
    <row r="9" spans="1:19" ht="13.5" customHeight="1" x14ac:dyDescent="0.2">
      <c r="A9" s="278"/>
      <c r="B9" s="278"/>
      <c r="C9" s="290"/>
      <c r="D9" s="291"/>
      <c r="E9" s="519" t="s">
        <v>22</v>
      </c>
      <c r="F9" s="520"/>
      <c r="G9" s="520"/>
      <c r="H9" s="521"/>
      <c r="I9" s="292" t="e">
        <f>新たな自己評価・市町村評価様式!Z63</f>
        <v>#N/A</v>
      </c>
      <c r="J9" s="293" t="e">
        <f>新たな自己評価・市町村評価様式!AM63</f>
        <v>#N/A</v>
      </c>
      <c r="K9" s="295"/>
      <c r="L9" s="282"/>
      <c r="M9" s="280"/>
      <c r="N9" s="278"/>
      <c r="O9" s="278"/>
      <c r="P9" s="278"/>
      <c r="Q9" s="278"/>
      <c r="R9" s="278"/>
      <c r="S9" s="33"/>
    </row>
    <row r="10" spans="1:19" ht="13.5" customHeight="1" x14ac:dyDescent="0.2">
      <c r="A10" s="278"/>
      <c r="B10" s="278"/>
      <c r="C10" s="290"/>
      <c r="D10" s="291"/>
      <c r="E10" s="519" t="s">
        <v>23</v>
      </c>
      <c r="F10" s="520"/>
      <c r="G10" s="520"/>
      <c r="H10" s="521"/>
      <c r="I10" s="292" t="e">
        <f>新たな自己評価・市町村評価様式!Z64</f>
        <v>#N/A</v>
      </c>
      <c r="J10" s="293" t="e">
        <f>新たな自己評価・市町村評価様式!AM64</f>
        <v>#N/A</v>
      </c>
      <c r="K10" s="295"/>
      <c r="L10" s="282"/>
      <c r="M10" s="280"/>
      <c r="N10" s="278"/>
      <c r="O10" s="278"/>
      <c r="P10" s="278"/>
      <c r="Q10" s="278"/>
      <c r="R10" s="278"/>
      <c r="S10" s="33"/>
    </row>
    <row r="11" spans="1:19" ht="13.5" customHeight="1" x14ac:dyDescent="0.2">
      <c r="A11" s="278"/>
      <c r="B11" s="278"/>
      <c r="C11" s="296"/>
      <c r="D11" s="297"/>
      <c r="E11" s="519" t="s">
        <v>24</v>
      </c>
      <c r="F11" s="520"/>
      <c r="G11" s="520"/>
      <c r="H11" s="521"/>
      <c r="I11" s="292" t="e">
        <f>新たな自己評価・市町村評価様式!Z65</f>
        <v>#N/A</v>
      </c>
      <c r="J11" s="293" t="e">
        <f>新たな自己評価・市町村評価様式!AM65</f>
        <v>#N/A</v>
      </c>
      <c r="K11" s="298"/>
      <c r="L11" s="282"/>
      <c r="M11" s="280"/>
      <c r="N11" s="278"/>
      <c r="O11" s="278"/>
      <c r="P11" s="278"/>
      <c r="Q11" s="278"/>
      <c r="R11" s="278"/>
      <c r="S11" s="33"/>
    </row>
    <row r="12" spans="1:19" x14ac:dyDescent="0.2">
      <c r="A12" s="278"/>
      <c r="B12" s="278"/>
      <c r="C12" s="299"/>
      <c r="D12" s="299"/>
      <c r="E12" s="300"/>
      <c r="F12" s="300"/>
      <c r="G12" s="300"/>
      <c r="H12" s="300"/>
      <c r="I12" s="301"/>
      <c r="J12" s="302"/>
      <c r="K12" s="282"/>
      <c r="L12" s="282"/>
      <c r="M12" s="280"/>
      <c r="N12" s="278"/>
      <c r="O12" s="278"/>
      <c r="P12" s="278"/>
      <c r="Q12" s="278"/>
      <c r="R12" s="278"/>
      <c r="S12" s="33"/>
    </row>
    <row r="13" spans="1:19" x14ac:dyDescent="0.2">
      <c r="A13" s="278"/>
      <c r="B13" s="278"/>
      <c r="C13" s="303" t="s">
        <v>177</v>
      </c>
      <c r="D13" s="304"/>
      <c r="E13" s="305"/>
      <c r="F13" s="305"/>
      <c r="G13" s="305"/>
      <c r="H13" s="306"/>
      <c r="I13" s="307" t="s">
        <v>415</v>
      </c>
      <c r="J13" s="308" t="s">
        <v>166</v>
      </c>
      <c r="K13" s="309" t="s">
        <v>168</v>
      </c>
      <c r="L13" s="282"/>
      <c r="M13" s="280"/>
      <c r="N13" s="278"/>
      <c r="O13" s="278"/>
      <c r="P13" s="278"/>
      <c r="Q13" s="278"/>
      <c r="R13" s="278"/>
      <c r="S13" s="33"/>
    </row>
    <row r="14" spans="1:19" ht="13.5" customHeight="1" x14ac:dyDescent="0.2">
      <c r="A14" s="278"/>
      <c r="B14" s="278"/>
      <c r="C14" s="310"/>
      <c r="D14" s="311" t="s">
        <v>16</v>
      </c>
      <c r="E14" s="524" t="s">
        <v>19</v>
      </c>
      <c r="F14" s="525"/>
      <c r="G14" s="525"/>
      <c r="H14" s="526"/>
      <c r="I14" s="312" t="e">
        <f>新たな自己評価・市町村評価様式!Z61</f>
        <v>#N/A</v>
      </c>
      <c r="J14" s="308" t="e">
        <f>新たな自己評価・市町村評価様式!AM61</f>
        <v>#N/A</v>
      </c>
      <c r="K14" s="313" t="e">
        <f>AVERAGE(J14:J18,I32)</f>
        <v>#N/A</v>
      </c>
      <c r="L14" s="282"/>
      <c r="M14" s="280"/>
      <c r="N14" s="278"/>
      <c r="O14" s="278"/>
      <c r="P14" s="278"/>
      <c r="Q14" s="278"/>
      <c r="R14" s="278"/>
      <c r="S14" s="33"/>
    </row>
    <row r="15" spans="1:19" x14ac:dyDescent="0.2">
      <c r="A15" s="278"/>
      <c r="B15" s="278"/>
      <c r="C15" s="310"/>
      <c r="D15" s="311"/>
      <c r="E15" s="524" t="s">
        <v>347</v>
      </c>
      <c r="F15" s="525"/>
      <c r="G15" s="525"/>
      <c r="H15" s="526"/>
      <c r="I15" s="312" t="str">
        <f>新たな自己評価・市町村評価様式!Z75</f>
        <v>-</v>
      </c>
      <c r="J15" s="308" t="e">
        <f>新たな自己評価・市町村評価様式!AM75</f>
        <v>#N/A</v>
      </c>
      <c r="K15" s="363" t="e">
        <f>AA64</f>
        <v>#N/A</v>
      </c>
      <c r="L15" s="282"/>
      <c r="M15" s="280"/>
      <c r="N15" s="278"/>
      <c r="O15" s="278"/>
      <c r="P15" s="278"/>
      <c r="Q15" s="278"/>
      <c r="R15" s="278"/>
      <c r="S15" s="33"/>
    </row>
    <row r="16" spans="1:19" ht="13.5" customHeight="1" x14ac:dyDescent="0.2">
      <c r="A16" s="278"/>
      <c r="B16" s="278"/>
      <c r="C16" s="310"/>
      <c r="D16" s="311" t="s">
        <v>147</v>
      </c>
      <c r="E16" s="524" t="s">
        <v>341</v>
      </c>
      <c r="F16" s="525"/>
      <c r="G16" s="525"/>
      <c r="H16" s="526"/>
      <c r="I16" s="312" t="str">
        <f>新たな自己評価・市町村評価様式!Z82</f>
        <v>-</v>
      </c>
      <c r="J16" s="308" t="e">
        <f>新たな自己評価・市町村評価様式!AM82</f>
        <v>#N/A</v>
      </c>
      <c r="K16" s="314"/>
      <c r="L16" s="282"/>
      <c r="M16" s="280"/>
      <c r="N16" s="278"/>
      <c r="O16" s="278"/>
      <c r="P16" s="278"/>
      <c r="Q16" s="278"/>
      <c r="R16" s="278"/>
      <c r="S16" s="33"/>
    </row>
    <row r="17" spans="1:19" x14ac:dyDescent="0.2">
      <c r="A17" s="278"/>
      <c r="B17" s="278"/>
      <c r="C17" s="310"/>
      <c r="D17" s="311" t="s">
        <v>17</v>
      </c>
      <c r="E17" s="524" t="s">
        <v>342</v>
      </c>
      <c r="F17" s="525"/>
      <c r="G17" s="525"/>
      <c r="H17" s="526"/>
      <c r="I17" s="312" t="e">
        <f>新たな自己評価・市町村評価様式!Z116</f>
        <v>#N/A</v>
      </c>
      <c r="J17" s="308" t="e">
        <f>新たな自己評価・市町村評価様式!AM116</f>
        <v>#N/A</v>
      </c>
      <c r="K17" s="314"/>
      <c r="L17" s="282"/>
      <c r="M17" s="280"/>
      <c r="N17" s="278"/>
      <c r="O17" s="278"/>
      <c r="P17" s="278"/>
      <c r="Q17" s="278"/>
      <c r="R17" s="278"/>
      <c r="S17" s="33"/>
    </row>
    <row r="18" spans="1:19" x14ac:dyDescent="0.2">
      <c r="A18" s="278"/>
      <c r="B18" s="278"/>
      <c r="C18" s="315"/>
      <c r="D18" s="316" t="s">
        <v>147</v>
      </c>
      <c r="E18" s="317" t="s">
        <v>150</v>
      </c>
      <c r="F18" s="318"/>
      <c r="G18" s="318"/>
      <c r="H18" s="319"/>
      <c r="I18" s="312" t="e">
        <f>新たな自己評価・市町村評価様式!Z121</f>
        <v>#N/A</v>
      </c>
      <c r="J18" s="308" t="e">
        <f>新たな自己評価・市町村評価様式!AM121</f>
        <v>#N/A</v>
      </c>
      <c r="K18" s="320"/>
      <c r="L18" s="282"/>
      <c r="M18" s="280"/>
      <c r="N18" s="278"/>
      <c r="O18" s="278"/>
      <c r="P18" s="278"/>
      <c r="Q18" s="278"/>
      <c r="R18" s="278"/>
      <c r="S18" s="33"/>
    </row>
    <row r="19" spans="1:19" x14ac:dyDescent="0.2">
      <c r="A19" s="278"/>
      <c r="B19" s="278"/>
      <c r="C19" s="299"/>
      <c r="D19" s="299"/>
      <c r="E19" s="300"/>
      <c r="F19" s="300"/>
      <c r="G19" s="300"/>
      <c r="H19" s="300"/>
      <c r="I19" s="301"/>
      <c r="J19" s="302"/>
      <c r="K19" s="282"/>
      <c r="L19" s="282"/>
      <c r="M19" s="280"/>
      <c r="N19" s="278"/>
      <c r="O19" s="278"/>
      <c r="P19" s="278"/>
      <c r="Q19" s="278"/>
      <c r="R19" s="278"/>
      <c r="S19" s="33"/>
    </row>
    <row r="20" spans="1:19" ht="13.5" customHeight="1" x14ac:dyDescent="0.2">
      <c r="A20" s="278"/>
      <c r="B20" s="278"/>
      <c r="C20" s="321" t="s">
        <v>178</v>
      </c>
      <c r="D20" s="322"/>
      <c r="E20" s="323"/>
      <c r="F20" s="323"/>
      <c r="G20" s="323"/>
      <c r="H20" s="324"/>
      <c r="I20" s="325" t="s">
        <v>415</v>
      </c>
      <c r="J20" s="326" t="s">
        <v>166</v>
      </c>
      <c r="K20" s="327" t="s">
        <v>168</v>
      </c>
      <c r="L20" s="282"/>
      <c r="M20" s="280"/>
      <c r="N20" s="278"/>
      <c r="O20" s="278"/>
      <c r="P20" s="278"/>
      <c r="Q20" s="278"/>
      <c r="R20" s="278"/>
      <c r="S20" s="33"/>
    </row>
    <row r="21" spans="1:19" ht="13.5" customHeight="1" x14ac:dyDescent="0.2">
      <c r="A21" s="278"/>
      <c r="B21" s="278"/>
      <c r="C21" s="328"/>
      <c r="D21" s="329" t="s">
        <v>18</v>
      </c>
      <c r="E21" s="516" t="s">
        <v>25</v>
      </c>
      <c r="F21" s="517"/>
      <c r="G21" s="517"/>
      <c r="H21" s="518"/>
      <c r="I21" s="330" t="e">
        <f>新たな自己評価・市町村評価様式!Z67</f>
        <v>#N/A</v>
      </c>
      <c r="J21" s="326" t="e">
        <f>新たな自己評価・市町村評価様式!AM67</f>
        <v>#N/A</v>
      </c>
      <c r="K21" s="331" t="e">
        <f>AVERAGE(J21:J22,J32)</f>
        <v>#N/A</v>
      </c>
      <c r="L21" s="282"/>
      <c r="M21" s="280"/>
      <c r="N21" s="278"/>
      <c r="O21" s="278"/>
      <c r="P21" s="278"/>
      <c r="Q21" s="278"/>
      <c r="R21" s="278"/>
      <c r="S21" s="33"/>
    </row>
    <row r="22" spans="1:19" x14ac:dyDescent="0.2">
      <c r="A22" s="278"/>
      <c r="B22" s="278"/>
      <c r="C22" s="332"/>
      <c r="D22" s="333" t="s">
        <v>147</v>
      </c>
      <c r="E22" s="516" t="s">
        <v>343</v>
      </c>
      <c r="F22" s="517"/>
      <c r="G22" s="517"/>
      <c r="H22" s="518"/>
      <c r="I22" s="330" t="e">
        <f>新たな自己評価・市町村評価様式!Z103</f>
        <v>#N/A</v>
      </c>
      <c r="J22" s="326" t="e">
        <f>新たな自己評価・市町村評価様式!AM103</f>
        <v>#N/A</v>
      </c>
      <c r="K22" s="362" t="e">
        <f>AA67</f>
        <v>#N/A</v>
      </c>
      <c r="L22" s="282"/>
      <c r="M22" s="282"/>
      <c r="N22" s="278"/>
      <c r="O22" s="278"/>
      <c r="P22" s="278"/>
      <c r="Q22" s="278"/>
      <c r="R22" s="278"/>
      <c r="S22" s="33"/>
    </row>
    <row r="23" spans="1:19" x14ac:dyDescent="0.2">
      <c r="A23" s="278"/>
      <c r="B23" s="278"/>
      <c r="C23" s="335" t="s">
        <v>521</v>
      </c>
      <c r="D23" s="299"/>
      <c r="E23" s="300"/>
      <c r="F23" s="300"/>
      <c r="G23" s="300"/>
      <c r="H23" s="300"/>
      <c r="I23" s="279"/>
      <c r="J23" s="279"/>
      <c r="K23" s="282"/>
      <c r="L23" s="282"/>
      <c r="M23" s="282"/>
      <c r="N23" s="278"/>
      <c r="O23" s="278"/>
      <c r="P23" s="278"/>
      <c r="Q23" s="278"/>
      <c r="R23" s="278"/>
      <c r="S23" s="33"/>
    </row>
    <row r="24" spans="1:19" ht="16.2" x14ac:dyDescent="0.2">
      <c r="A24" s="278"/>
      <c r="B24" s="78" t="s">
        <v>251</v>
      </c>
      <c r="C24" s="299"/>
      <c r="D24" s="299"/>
      <c r="E24" s="299"/>
      <c r="F24" s="299"/>
      <c r="G24" s="299"/>
      <c r="H24" s="299"/>
      <c r="I24" s="279"/>
      <c r="J24" s="279"/>
      <c r="K24" s="282"/>
      <c r="L24" s="282"/>
      <c r="M24" s="78" t="s">
        <v>173</v>
      </c>
      <c r="N24" s="278"/>
      <c r="O24" s="278"/>
      <c r="P24" s="278"/>
      <c r="Q24" s="278"/>
      <c r="R24" s="278"/>
      <c r="S24" s="33"/>
    </row>
    <row r="25" spans="1:19" x14ac:dyDescent="0.2">
      <c r="A25" s="278"/>
      <c r="B25" s="278"/>
      <c r="C25" s="299"/>
      <c r="D25" s="299"/>
      <c r="E25" s="299"/>
      <c r="F25" s="299"/>
      <c r="G25" s="299"/>
      <c r="H25" s="299"/>
      <c r="I25" s="279"/>
      <c r="J25" s="279"/>
      <c r="K25" s="282"/>
      <c r="L25" s="282"/>
      <c r="M25" s="282"/>
      <c r="N25" s="278"/>
      <c r="O25" s="278"/>
      <c r="P25" s="278"/>
      <c r="Q25" s="278"/>
      <c r="R25" s="278"/>
      <c r="S25" s="33"/>
    </row>
    <row r="26" spans="1:19" ht="13.5" customHeight="1" x14ac:dyDescent="0.2">
      <c r="A26" s="278"/>
      <c r="B26" s="278"/>
      <c r="C26" s="530"/>
      <c r="D26" s="299"/>
      <c r="E26" s="532" t="s">
        <v>148</v>
      </c>
      <c r="F26" s="532" t="s">
        <v>226</v>
      </c>
      <c r="G26" s="278"/>
      <c r="H26" s="336"/>
      <c r="I26" s="534" t="s">
        <v>250</v>
      </c>
      <c r="J26" s="535" t="s">
        <v>249</v>
      </c>
      <c r="K26" s="282"/>
      <c r="L26" s="282"/>
      <c r="M26" s="282"/>
      <c r="N26" s="283" t="s">
        <v>170</v>
      </c>
      <c r="O26" s="284"/>
      <c r="P26" s="337" t="s">
        <v>415</v>
      </c>
      <c r="Q26" s="288" t="s">
        <v>166</v>
      </c>
      <c r="R26" s="288" t="s">
        <v>503</v>
      </c>
      <c r="S26" s="33"/>
    </row>
    <row r="27" spans="1:19" x14ac:dyDescent="0.2">
      <c r="A27" s="278"/>
      <c r="B27" s="278"/>
      <c r="C27" s="531"/>
      <c r="D27" s="299"/>
      <c r="E27" s="533"/>
      <c r="F27" s="533"/>
      <c r="G27" s="278"/>
      <c r="H27" s="338"/>
      <c r="I27" s="534"/>
      <c r="J27" s="535"/>
      <c r="K27" s="282"/>
      <c r="L27" s="282"/>
      <c r="M27" s="282"/>
      <c r="N27" s="290"/>
      <c r="O27" s="387" t="s">
        <v>78</v>
      </c>
      <c r="P27" s="287" t="e">
        <f ca="1">新たな自己評価・市町村評価様式!Z202</f>
        <v>#VALUE!</v>
      </c>
      <c r="Q27" s="289" t="e">
        <f ca="1">新たな自己評価・市町村評価様式!AM202</f>
        <v>#VALUE!</v>
      </c>
      <c r="R27" s="294" t="e">
        <f ca="1">AVERAGE(Q27:Q28)</f>
        <v>#VALUE!</v>
      </c>
      <c r="S27" s="33"/>
    </row>
    <row r="28" spans="1:19" x14ac:dyDescent="0.2">
      <c r="A28" s="278"/>
      <c r="B28" s="278"/>
      <c r="C28" s="339" t="str">
        <f>新たな自己評価・市町村評価様式!G86</f>
        <v>令和３年度</v>
      </c>
      <c r="D28" s="299"/>
      <c r="E28" s="340">
        <f>新たな自己評価・市町村評価様式!J86</f>
        <v>0</v>
      </c>
      <c r="F28" s="341">
        <f>新たな自己評価・市町村評価様式!J107</f>
        <v>0</v>
      </c>
      <c r="G28" s="278"/>
      <c r="H28" s="342" t="s">
        <v>228</v>
      </c>
      <c r="I28" s="379">
        <f>新たな自己評価・市町村評価様式!J94/100</f>
        <v>0</v>
      </c>
      <c r="J28" s="382">
        <f>新たな自己評価・市町村評価様式!M94/100</f>
        <v>0</v>
      </c>
      <c r="K28" s="282"/>
      <c r="L28" s="282"/>
      <c r="M28" s="282"/>
      <c r="N28" s="296"/>
      <c r="O28" s="387" t="s">
        <v>75</v>
      </c>
      <c r="P28" s="287" t="e">
        <f ca="1">新たな自己評価・市町村評価様式!Z203</f>
        <v>#VALUE!</v>
      </c>
      <c r="Q28" s="289" t="e">
        <f ca="1">新たな自己評価・市町村評価様式!AM203</f>
        <v>#VALUE!</v>
      </c>
      <c r="R28" s="364" t="e">
        <f ca="1">AA63</f>
        <v>#VALUE!</v>
      </c>
      <c r="S28" s="33"/>
    </row>
    <row r="29" spans="1:19" x14ac:dyDescent="0.2">
      <c r="A29" s="278"/>
      <c r="B29" s="278"/>
      <c r="C29" s="339" t="str">
        <f>新たな自己評価・市町村評価様式!G87</f>
        <v>令和４年度</v>
      </c>
      <c r="D29" s="299"/>
      <c r="E29" s="340">
        <f>新たな自己評価・市町村評価様式!J87</f>
        <v>0</v>
      </c>
      <c r="F29" s="341">
        <f>新たな自己評価・市町村評価様式!J108</f>
        <v>0</v>
      </c>
      <c r="G29" s="278"/>
      <c r="H29" s="343" t="s">
        <v>229</v>
      </c>
      <c r="I29" s="379">
        <f>新たな自己評価・市町村評価様式!J95/100</f>
        <v>0</v>
      </c>
      <c r="J29" s="382">
        <f>新たな自己評価・市町村評価様式!M95/100</f>
        <v>0</v>
      </c>
      <c r="K29" s="282"/>
      <c r="L29" s="282"/>
      <c r="M29" s="282"/>
      <c r="N29" s="299"/>
      <c r="O29" s="299"/>
      <c r="P29" s="278"/>
      <c r="Q29" s="344"/>
      <c r="R29" s="344"/>
      <c r="S29" s="33"/>
    </row>
    <row r="30" spans="1:19" x14ac:dyDescent="0.2">
      <c r="A30" s="278"/>
      <c r="B30" s="278"/>
      <c r="C30" s="339" t="str">
        <f>新たな自己評価・市町村評価様式!G88</f>
        <v>令和５年度</v>
      </c>
      <c r="D30" s="299"/>
      <c r="E30" s="340">
        <f>新たな自己評価・市町村評価様式!J88</f>
        <v>0</v>
      </c>
      <c r="F30" s="341">
        <f>新たな自己評価・市町村評価様式!J109</f>
        <v>0</v>
      </c>
      <c r="G30" s="278"/>
      <c r="H30" s="343" t="s">
        <v>230</v>
      </c>
      <c r="I30" s="379">
        <f>新たな自己評価・市町村評価様式!J96/100</f>
        <v>0</v>
      </c>
      <c r="J30" s="382">
        <f>新たな自己評価・市町村評価様式!M96/100</f>
        <v>0</v>
      </c>
      <c r="K30" s="282"/>
      <c r="L30" s="282"/>
      <c r="M30" s="282"/>
      <c r="N30" s="303" t="s">
        <v>177</v>
      </c>
      <c r="O30" s="304"/>
      <c r="P30" s="345" t="s">
        <v>415</v>
      </c>
      <c r="Q30" s="346" t="s">
        <v>166</v>
      </c>
      <c r="R30" s="347" t="s">
        <v>503</v>
      </c>
      <c r="S30" s="33"/>
    </row>
    <row r="31" spans="1:19" x14ac:dyDescent="0.2">
      <c r="A31" s="278"/>
      <c r="B31" s="278"/>
      <c r="C31" s="339" t="str">
        <f>新たな自己評価・市町村評価様式!G89</f>
        <v>令和６年度</v>
      </c>
      <c r="D31" s="299"/>
      <c r="E31" s="340">
        <f>新たな自己評価・市町村評価様式!J89</f>
        <v>0</v>
      </c>
      <c r="F31" s="341">
        <f>新たな自己評価・市町村評価様式!J110</f>
        <v>0</v>
      </c>
      <c r="G31" s="278"/>
      <c r="H31" s="343" t="s">
        <v>231</v>
      </c>
      <c r="I31" s="379">
        <f>新たな自己評価・市町村評価様式!J97/100</f>
        <v>0</v>
      </c>
      <c r="J31" s="382">
        <f>新たな自己評価・市町村評価様式!M97/100</f>
        <v>0</v>
      </c>
      <c r="K31" s="282"/>
      <c r="L31" s="282"/>
      <c r="M31" s="282"/>
      <c r="N31" s="310"/>
      <c r="O31" s="388" t="s">
        <v>79</v>
      </c>
      <c r="P31" s="307" t="e">
        <f ca="1">新たな自己評価・市町村評価様式!Z204</f>
        <v>#VALUE!</v>
      </c>
      <c r="Q31" s="309" t="e">
        <f ca="1">新たな自己評価・市町村評価様式!AM204</f>
        <v>#VALUE!</v>
      </c>
      <c r="R31" s="313" t="e">
        <f ca="1">AVERAGE(Q31:Q35)</f>
        <v>#VALUE!</v>
      </c>
    </row>
    <row r="32" spans="1:19" x14ac:dyDescent="0.2">
      <c r="A32" s="278"/>
      <c r="B32" s="278"/>
      <c r="C32" s="339" t="str">
        <f>新たな自己評価・市町村評価様式!G90</f>
        <v>令和７年度</v>
      </c>
      <c r="D32" s="299"/>
      <c r="E32" s="340">
        <f>新たな自己評価・市町村評価様式!J90</f>
        <v>0</v>
      </c>
      <c r="F32" s="341">
        <f>新たな自己評価・市町村評価様式!J111</f>
        <v>0</v>
      </c>
      <c r="G32" s="278"/>
      <c r="H32" s="348" t="s">
        <v>166</v>
      </c>
      <c r="I32" s="380">
        <f>新たな自己評価・市町村評価様式!AM95</f>
        <v>162.6</v>
      </c>
      <c r="J32" s="381">
        <f>新たな自己評価・市町村評価様式!AM97</f>
        <v>148</v>
      </c>
      <c r="K32" s="282"/>
      <c r="L32" s="282"/>
      <c r="M32" s="282"/>
      <c r="N32" s="310"/>
      <c r="O32" s="388" t="s">
        <v>77</v>
      </c>
      <c r="P32" s="307" t="e">
        <f ca="1">新たな自己評価・市町村評価様式!Z205</f>
        <v>#VALUE!</v>
      </c>
      <c r="Q32" s="309" t="e">
        <f ca="1">新たな自己評価・市町村評価様式!AM205</f>
        <v>#VALUE!</v>
      </c>
      <c r="R32" s="363" t="e">
        <f ca="1">AA66</f>
        <v>#VALUE!</v>
      </c>
    </row>
    <row r="33" spans="1:31" x14ac:dyDescent="0.2">
      <c r="A33" s="278"/>
      <c r="B33" s="278"/>
      <c r="C33" s="299"/>
      <c r="D33" s="299"/>
      <c r="E33" s="299"/>
      <c r="F33" s="299"/>
      <c r="G33" s="299"/>
      <c r="H33" s="299"/>
      <c r="I33" s="279"/>
      <c r="J33" s="279"/>
      <c r="K33" s="282"/>
      <c r="L33" s="282"/>
      <c r="M33" s="282"/>
      <c r="N33" s="310"/>
      <c r="O33" s="388" t="s">
        <v>69</v>
      </c>
      <c r="P33" s="307" t="e">
        <f ca="1">新たな自己評価・市町村評価様式!Z206</f>
        <v>#VALUE!</v>
      </c>
      <c r="Q33" s="309" t="e">
        <f ca="1">新たな自己評価・市町村評価様式!AM206</f>
        <v>#VALUE!</v>
      </c>
      <c r="R33" s="314"/>
    </row>
    <row r="34" spans="1:31" x14ac:dyDescent="0.2">
      <c r="A34" s="278"/>
      <c r="B34" s="278"/>
      <c r="C34" s="299"/>
      <c r="D34" s="299"/>
      <c r="E34" s="299"/>
      <c r="F34" s="299"/>
      <c r="G34" s="299"/>
      <c r="H34" s="299"/>
      <c r="I34" s="279"/>
      <c r="J34" s="279"/>
      <c r="K34" s="282"/>
      <c r="L34" s="282"/>
      <c r="M34" s="282"/>
      <c r="N34" s="310"/>
      <c r="O34" s="388" t="s">
        <v>70</v>
      </c>
      <c r="P34" s="307" t="e">
        <f ca="1">新たな自己評価・市町村評価様式!Z207</f>
        <v>#VALUE!</v>
      </c>
      <c r="Q34" s="309" t="e">
        <f ca="1">新たな自己評価・市町村評価様式!AM207</f>
        <v>#VALUE!</v>
      </c>
      <c r="R34" s="314"/>
    </row>
    <row r="35" spans="1:31" ht="15" customHeight="1" x14ac:dyDescent="0.2">
      <c r="A35" s="278"/>
      <c r="B35" s="78" t="s">
        <v>172</v>
      </c>
      <c r="C35" s="299"/>
      <c r="D35" s="299"/>
      <c r="E35" s="299"/>
      <c r="F35" s="299"/>
      <c r="G35" s="299"/>
      <c r="H35" s="299"/>
      <c r="I35" s="279"/>
      <c r="J35" s="279"/>
      <c r="K35" s="282"/>
      <c r="L35" s="282"/>
      <c r="M35" s="282"/>
      <c r="N35" s="315"/>
      <c r="O35" s="388" t="s">
        <v>71</v>
      </c>
      <c r="P35" s="307" t="e">
        <f ca="1">新たな自己評価・市町村評価様式!Z208</f>
        <v>#VALUE!</v>
      </c>
      <c r="Q35" s="309" t="e">
        <f ca="1">新たな自己評価・市町村評価様式!AM208</f>
        <v>#VALUE!</v>
      </c>
      <c r="R35" s="320"/>
    </row>
    <row r="36" spans="1:31" x14ac:dyDescent="0.2">
      <c r="A36" s="278"/>
      <c r="B36" s="349"/>
      <c r="C36" s="299"/>
      <c r="D36" s="299"/>
      <c r="E36" s="300"/>
      <c r="F36" s="300"/>
      <c r="G36" s="300"/>
      <c r="H36" s="300"/>
      <c r="I36" s="279"/>
      <c r="J36" s="279"/>
      <c r="K36" s="282"/>
      <c r="L36" s="282"/>
      <c r="M36" s="282"/>
      <c r="N36" s="299"/>
      <c r="O36" s="299"/>
      <c r="P36" s="279"/>
      <c r="Q36" s="282"/>
      <c r="R36" s="282"/>
    </row>
    <row r="37" spans="1:31" x14ac:dyDescent="0.2">
      <c r="A37" s="278"/>
      <c r="B37" s="278"/>
      <c r="C37" s="283" t="s">
        <v>170</v>
      </c>
      <c r="D37" s="284"/>
      <c r="E37" s="350"/>
      <c r="F37" s="350"/>
      <c r="G37" s="350"/>
      <c r="H37" s="350"/>
      <c r="I37" s="287" t="s">
        <v>415</v>
      </c>
      <c r="J37" s="287" t="s">
        <v>166</v>
      </c>
      <c r="K37" s="289" t="s">
        <v>168</v>
      </c>
      <c r="L37" s="282"/>
      <c r="M37" s="282"/>
      <c r="N37" s="321" t="s">
        <v>178</v>
      </c>
      <c r="O37" s="322"/>
      <c r="P37" s="351" t="s">
        <v>415</v>
      </c>
      <c r="Q37" s="352" t="s">
        <v>166</v>
      </c>
      <c r="R37" s="353" t="s">
        <v>503</v>
      </c>
    </row>
    <row r="38" spans="1:31" x14ac:dyDescent="0.2">
      <c r="A38" s="278"/>
      <c r="B38" s="278"/>
      <c r="C38" s="290"/>
      <c r="D38" s="291" t="s">
        <v>147</v>
      </c>
      <c r="E38" s="519" t="s">
        <v>222</v>
      </c>
      <c r="F38" s="520"/>
      <c r="G38" s="520"/>
      <c r="H38" s="521"/>
      <c r="I38" s="287" t="e">
        <f>新たな自己評価・市町村評価様式!Z164</f>
        <v>#N/A</v>
      </c>
      <c r="J38" s="289" t="e">
        <f>新たな自己評価・市町村評価様式!AM164</f>
        <v>#N/A</v>
      </c>
      <c r="K38" s="294" t="e">
        <f>AVERAGE(J38:J41)</f>
        <v>#N/A</v>
      </c>
      <c r="L38" s="282"/>
      <c r="M38" s="282"/>
      <c r="N38" s="354"/>
      <c r="O38" s="389" t="s">
        <v>137</v>
      </c>
      <c r="P38" s="325" t="e">
        <f ca="1">新たな自己評価・市町村評価様式!Z209</f>
        <v>#VALUE!</v>
      </c>
      <c r="Q38" s="327" t="e">
        <f ca="1">新たな自己評価・市町村評価様式!AM209</f>
        <v>#VALUE!</v>
      </c>
      <c r="R38" s="331" t="e">
        <f ca="1">AVERAGE(Q38:Q42)</f>
        <v>#VALUE!</v>
      </c>
    </row>
    <row r="39" spans="1:31" x14ac:dyDescent="0.2">
      <c r="A39" s="278"/>
      <c r="B39" s="278"/>
      <c r="C39" s="290"/>
      <c r="D39" s="291"/>
      <c r="E39" s="519" t="s">
        <v>224</v>
      </c>
      <c r="F39" s="520"/>
      <c r="G39" s="520"/>
      <c r="H39" s="521"/>
      <c r="I39" s="287" t="e">
        <f>新たな自己評価・市町村評価様式!Z165</f>
        <v>#N/A</v>
      </c>
      <c r="J39" s="289" t="e">
        <f>新たな自己評価・市町村評価様式!AM165</f>
        <v>#N/A</v>
      </c>
      <c r="K39" s="360" t="e">
        <f>AA62</f>
        <v>#N/A</v>
      </c>
      <c r="L39" s="282"/>
      <c r="M39" s="282"/>
      <c r="N39" s="354"/>
      <c r="O39" s="389" t="s">
        <v>72</v>
      </c>
      <c r="P39" s="325" t="e">
        <f ca="1">新たな自己評価・市町村評価様式!Z210</f>
        <v>#VALUE!</v>
      </c>
      <c r="Q39" s="327" t="e">
        <f ca="1">新たな自己評価・市町村評価様式!AM210</f>
        <v>#VALUE!</v>
      </c>
      <c r="R39" s="361" t="e">
        <f ca="1">AA69</f>
        <v>#VALUE!</v>
      </c>
    </row>
    <row r="40" spans="1:31" ht="13.5" customHeight="1" x14ac:dyDescent="0.2">
      <c r="A40" s="278"/>
      <c r="B40" s="278"/>
      <c r="C40" s="290"/>
      <c r="D40" s="291" t="s">
        <v>147</v>
      </c>
      <c r="E40" s="519" t="s">
        <v>240</v>
      </c>
      <c r="F40" s="520"/>
      <c r="G40" s="520"/>
      <c r="H40" s="521"/>
      <c r="I40" s="287" t="e">
        <f>新たな自己評価・市町村評価様式!Z166</f>
        <v>#N/A</v>
      </c>
      <c r="J40" s="289" t="e">
        <f>新たな自己評価・市町村評価様式!AM166</f>
        <v>#N/A</v>
      </c>
      <c r="K40" s="295"/>
      <c r="L40" s="282"/>
      <c r="M40" s="282"/>
      <c r="N40" s="354"/>
      <c r="O40" s="389" t="s">
        <v>138</v>
      </c>
      <c r="P40" s="325" t="e">
        <f ca="1">新たな自己評価・市町村評価様式!Z211</f>
        <v>#VALUE!</v>
      </c>
      <c r="Q40" s="327" t="e">
        <f ca="1">新たな自己評価・市町村評価様式!AM211</f>
        <v>#VALUE!</v>
      </c>
      <c r="R40" s="355"/>
    </row>
    <row r="41" spans="1:31" ht="13.5" customHeight="1" x14ac:dyDescent="0.2">
      <c r="A41" s="278"/>
      <c r="B41" s="278"/>
      <c r="C41" s="296"/>
      <c r="D41" s="297"/>
      <c r="E41" s="519" t="s">
        <v>241</v>
      </c>
      <c r="F41" s="522"/>
      <c r="G41" s="522"/>
      <c r="H41" s="523"/>
      <c r="I41" s="287" t="e">
        <f>新たな自己評価・市町村評価様式!Z167</f>
        <v>#N/A</v>
      </c>
      <c r="J41" s="289" t="e">
        <f>新たな自己評価・市町村評価様式!AM167</f>
        <v>#N/A</v>
      </c>
      <c r="K41" s="298"/>
      <c r="L41" s="282"/>
      <c r="M41" s="282"/>
      <c r="N41" s="354"/>
      <c r="O41" s="389" t="s">
        <v>73</v>
      </c>
      <c r="P41" s="325" t="e">
        <f ca="1">新たな自己評価・市町村評価様式!Z212</f>
        <v>#VALUE!</v>
      </c>
      <c r="Q41" s="327" t="e">
        <f ca="1">新たな自己評価・市町村評価様式!AM212</f>
        <v>#VALUE!</v>
      </c>
      <c r="R41" s="355"/>
    </row>
    <row r="42" spans="1:31" ht="13.5" customHeight="1" x14ac:dyDescent="0.2">
      <c r="A42" s="278"/>
      <c r="B42" s="278"/>
      <c r="C42" s="299"/>
      <c r="D42" s="299"/>
      <c r="E42" s="300"/>
      <c r="F42" s="300"/>
      <c r="G42" s="300"/>
      <c r="H42" s="300"/>
      <c r="I42" s="279"/>
      <c r="J42" s="282"/>
      <c r="K42" s="282"/>
      <c r="L42" s="282"/>
      <c r="M42" s="282"/>
      <c r="N42" s="356"/>
      <c r="O42" s="389" t="s">
        <v>74</v>
      </c>
      <c r="P42" s="325" t="e">
        <f ca="1">新たな自己評価・市町村評価様式!Z213</f>
        <v>#VALUE!</v>
      </c>
      <c r="Q42" s="327" t="e">
        <f ca="1">新たな自己評価・市町村評価様式!AM213</f>
        <v>#VALUE!</v>
      </c>
      <c r="R42" s="334"/>
    </row>
    <row r="43" spans="1:31" ht="13.5" customHeight="1" x14ac:dyDescent="0.2">
      <c r="A43" s="278"/>
      <c r="B43" s="278"/>
      <c r="C43" s="303" t="s">
        <v>177</v>
      </c>
      <c r="D43" s="304"/>
      <c r="E43" s="357"/>
      <c r="F43" s="357"/>
      <c r="G43" s="357"/>
      <c r="H43" s="357"/>
      <c r="I43" s="307" t="s">
        <v>415</v>
      </c>
      <c r="J43" s="309" t="s">
        <v>166</v>
      </c>
      <c r="K43" s="309" t="s">
        <v>168</v>
      </c>
      <c r="L43" s="282"/>
      <c r="M43" s="282"/>
      <c r="N43" s="278"/>
      <c r="O43" s="278"/>
      <c r="P43" s="279"/>
      <c r="Q43" s="279"/>
      <c r="R43" s="279"/>
    </row>
    <row r="44" spans="1:31" x14ac:dyDescent="0.2">
      <c r="A44" s="278"/>
      <c r="B44" s="278"/>
      <c r="C44" s="310"/>
      <c r="D44" s="311" t="s">
        <v>147</v>
      </c>
      <c r="E44" s="524" t="s">
        <v>63</v>
      </c>
      <c r="F44" s="525"/>
      <c r="G44" s="525"/>
      <c r="H44" s="526"/>
      <c r="I44" s="307" t="e">
        <f>新たな自己評価・市町村評価様式!Z168</f>
        <v>#N/A</v>
      </c>
      <c r="J44" s="309" t="e">
        <f>新たな自己評価・市町村評価様式!AM168</f>
        <v>#N/A</v>
      </c>
      <c r="K44" s="313" t="e">
        <f>AVERAGE(J44:J46)</f>
        <v>#N/A</v>
      </c>
      <c r="L44" s="282"/>
      <c r="M44" s="282"/>
      <c r="N44" s="278"/>
      <c r="O44" s="278"/>
      <c r="P44" s="278"/>
      <c r="Q44" s="278"/>
      <c r="R44" s="278"/>
    </row>
    <row r="45" spans="1:31" ht="17.25" customHeight="1" x14ac:dyDescent="0.2">
      <c r="A45" s="278"/>
      <c r="B45" s="278"/>
      <c r="C45" s="310"/>
      <c r="D45" s="311" t="s">
        <v>147</v>
      </c>
      <c r="E45" s="524" t="s">
        <v>62</v>
      </c>
      <c r="F45" s="525"/>
      <c r="G45" s="525"/>
      <c r="H45" s="526"/>
      <c r="I45" s="307" t="e">
        <f>新たな自己評価・市町村評価様式!Z169</f>
        <v>#N/A</v>
      </c>
      <c r="J45" s="309" t="e">
        <f>新たな自己評価・市町村評価様式!AM169</f>
        <v>#N/A</v>
      </c>
      <c r="K45" s="363" t="e">
        <f>AA65</f>
        <v>#N/A</v>
      </c>
      <c r="L45" s="282"/>
      <c r="M45" s="358" t="s">
        <v>174</v>
      </c>
      <c r="N45" s="278"/>
      <c r="O45" s="278"/>
      <c r="P45" s="278"/>
      <c r="Q45" s="278"/>
      <c r="R45" s="278"/>
    </row>
    <row r="46" spans="1:31" ht="13.5" customHeight="1" x14ac:dyDescent="0.2">
      <c r="A46" s="278"/>
      <c r="B46" s="278"/>
      <c r="C46" s="315"/>
      <c r="D46" s="316" t="s">
        <v>147</v>
      </c>
      <c r="E46" s="524" t="s">
        <v>94</v>
      </c>
      <c r="F46" s="525"/>
      <c r="G46" s="525"/>
      <c r="H46" s="526"/>
      <c r="I46" s="307" t="e">
        <f>新たな自己評価・市町村評価様式!Z170</f>
        <v>#N/A</v>
      </c>
      <c r="J46" s="309" t="e">
        <f>新たな自己評価・市町村評価様式!AM170</f>
        <v>#N/A</v>
      </c>
      <c r="K46" s="320"/>
      <c r="L46" s="282"/>
      <c r="M46" s="282"/>
      <c r="N46" s="537" t="str">
        <f>IF(新たな自己評価・市町村評価様式!B226="","-",新たな自己評価・市町村評価様式!B226)</f>
        <v>-</v>
      </c>
      <c r="O46" s="538"/>
      <c r="P46" s="538"/>
      <c r="Q46" s="538"/>
      <c r="R46" s="539"/>
    </row>
    <row r="47" spans="1:31" ht="26.4" customHeight="1" x14ac:dyDescent="0.2">
      <c r="A47" s="278"/>
      <c r="B47" s="278"/>
      <c r="C47" s="299"/>
      <c r="D47" s="299"/>
      <c r="E47" s="300"/>
      <c r="F47" s="300"/>
      <c r="G47" s="300"/>
      <c r="H47" s="300"/>
      <c r="I47" s="279"/>
      <c r="J47" s="282"/>
      <c r="K47" s="282"/>
      <c r="L47" s="282"/>
      <c r="M47" s="282"/>
      <c r="N47" s="540"/>
      <c r="O47" s="541"/>
      <c r="P47" s="541"/>
      <c r="Q47" s="541"/>
      <c r="R47" s="542"/>
    </row>
    <row r="48" spans="1:31" ht="27" customHeight="1" x14ac:dyDescent="0.2">
      <c r="A48" s="278"/>
      <c r="B48" s="278"/>
      <c r="C48" s="321" t="s">
        <v>178</v>
      </c>
      <c r="D48" s="322"/>
      <c r="E48" s="359"/>
      <c r="F48" s="359"/>
      <c r="G48" s="359"/>
      <c r="H48" s="359"/>
      <c r="I48" s="325" t="s">
        <v>415</v>
      </c>
      <c r="J48" s="327" t="s">
        <v>166</v>
      </c>
      <c r="K48" s="327" t="s">
        <v>168</v>
      </c>
      <c r="L48" s="282"/>
      <c r="M48" s="282"/>
      <c r="N48" s="543"/>
      <c r="O48" s="544"/>
      <c r="P48" s="544"/>
      <c r="Q48" s="544"/>
      <c r="R48" s="545"/>
      <c r="AE48" s="245"/>
    </row>
    <row r="49" spans="1:31" ht="26.4" customHeight="1" x14ac:dyDescent="0.2">
      <c r="A49" s="278"/>
      <c r="B49" s="278"/>
      <c r="C49" s="328"/>
      <c r="D49" s="329" t="s">
        <v>147</v>
      </c>
      <c r="E49" s="516" t="s">
        <v>64</v>
      </c>
      <c r="F49" s="517"/>
      <c r="G49" s="517"/>
      <c r="H49" s="518"/>
      <c r="I49" s="325" t="e">
        <f>新たな自己評価・市町村評価様式!Z171</f>
        <v>#N/A</v>
      </c>
      <c r="J49" s="327" t="e">
        <f>新たな自己評価・市町村評価様式!AM171</f>
        <v>#N/A</v>
      </c>
      <c r="K49" s="331" t="e">
        <f>AVERAGE(J49:J53)</f>
        <v>#N/A</v>
      </c>
      <c r="L49" s="282"/>
      <c r="M49" s="282"/>
      <c r="N49" s="278"/>
      <c r="O49" s="278"/>
      <c r="P49" s="278"/>
      <c r="Q49" s="278"/>
      <c r="R49" s="278"/>
      <c r="AE49" s="245"/>
    </row>
    <row r="50" spans="1:31" ht="16.2" x14ac:dyDescent="0.2">
      <c r="A50" s="278"/>
      <c r="B50" s="278"/>
      <c r="C50" s="328"/>
      <c r="D50" s="329" t="s">
        <v>147</v>
      </c>
      <c r="E50" s="516" t="s">
        <v>65</v>
      </c>
      <c r="F50" s="517"/>
      <c r="G50" s="517"/>
      <c r="H50" s="518"/>
      <c r="I50" s="325" t="e">
        <f>新たな自己評価・市町村評価様式!Z172</f>
        <v>#N/A</v>
      </c>
      <c r="J50" s="327" t="e">
        <f>新たな自己評価・市町村評価様式!AM172</f>
        <v>#N/A</v>
      </c>
      <c r="K50" s="361" t="e">
        <f>AA68</f>
        <v>#N/A</v>
      </c>
      <c r="L50" s="282"/>
      <c r="M50" s="78" t="s">
        <v>175</v>
      </c>
      <c r="N50" s="278"/>
      <c r="O50" s="278"/>
      <c r="P50" s="278"/>
      <c r="Q50" s="278"/>
      <c r="R50" s="278"/>
      <c r="AE50" s="245"/>
    </row>
    <row r="51" spans="1:31" ht="27" customHeight="1" x14ac:dyDescent="0.2">
      <c r="A51" s="278"/>
      <c r="B51" s="278"/>
      <c r="C51" s="328"/>
      <c r="D51" s="329" t="s">
        <v>147</v>
      </c>
      <c r="E51" s="516" t="s">
        <v>124</v>
      </c>
      <c r="F51" s="517"/>
      <c r="G51" s="517"/>
      <c r="H51" s="518"/>
      <c r="I51" s="325" t="e">
        <f>新たな自己評価・市町村評価様式!Z173</f>
        <v>#N/A</v>
      </c>
      <c r="J51" s="327" t="e">
        <f>新たな自己評価・市町村評価様式!AM173</f>
        <v>#N/A</v>
      </c>
      <c r="K51" s="355"/>
      <c r="L51" s="282"/>
      <c r="M51" s="282"/>
      <c r="N51" s="537" t="str">
        <f>IF(新たな自己評価・市町村評価様式!B251="","-",新たな自己評価・市町村評価様式!B251)</f>
        <v>-</v>
      </c>
      <c r="O51" s="538"/>
      <c r="P51" s="538"/>
      <c r="Q51" s="538"/>
      <c r="R51" s="539"/>
      <c r="AE51" s="245"/>
    </row>
    <row r="52" spans="1:31" ht="27" customHeight="1" x14ac:dyDescent="0.2">
      <c r="A52" s="278"/>
      <c r="B52" s="278"/>
      <c r="C52" s="328"/>
      <c r="D52" s="329"/>
      <c r="E52" s="527" t="s">
        <v>243</v>
      </c>
      <c r="F52" s="528"/>
      <c r="G52" s="528"/>
      <c r="H52" s="529"/>
      <c r="I52" s="325" t="e">
        <f>新たな自己評価・市町村評価様式!Z174</f>
        <v>#N/A</v>
      </c>
      <c r="J52" s="327" t="e">
        <f>新たな自己評価・市町村評価様式!AM174</f>
        <v>#N/A</v>
      </c>
      <c r="K52" s="355"/>
      <c r="L52" s="282"/>
      <c r="M52" s="282"/>
      <c r="N52" s="540"/>
      <c r="O52" s="541"/>
      <c r="P52" s="541"/>
      <c r="Q52" s="541"/>
      <c r="R52" s="542"/>
      <c r="AE52" s="245"/>
    </row>
    <row r="53" spans="1:31" ht="42.6" customHeight="1" x14ac:dyDescent="0.2">
      <c r="A53" s="278"/>
      <c r="B53" s="278"/>
      <c r="C53" s="332"/>
      <c r="D53" s="333" t="s">
        <v>147</v>
      </c>
      <c r="E53" s="516" t="s">
        <v>220</v>
      </c>
      <c r="F53" s="517"/>
      <c r="G53" s="517"/>
      <c r="H53" s="518"/>
      <c r="I53" s="325" t="e">
        <f>新たな自己評価・市町村評価様式!Z175</f>
        <v>#N/A</v>
      </c>
      <c r="J53" s="327" t="e">
        <f>新たな自己評価・市町村評価様式!AM175</f>
        <v>#N/A</v>
      </c>
      <c r="K53" s="334"/>
      <c r="L53" s="282"/>
      <c r="M53" s="282"/>
      <c r="N53" s="543"/>
      <c r="O53" s="544"/>
      <c r="P53" s="544"/>
      <c r="Q53" s="544"/>
      <c r="R53" s="545"/>
      <c r="AE53" s="245"/>
    </row>
    <row r="54" spans="1:31" ht="45" customHeight="1" x14ac:dyDescent="0.2">
      <c r="A54" s="278"/>
      <c r="B54" s="278"/>
      <c r="C54" s="278"/>
      <c r="D54" s="278"/>
      <c r="E54" s="278"/>
      <c r="F54" s="278"/>
      <c r="G54" s="278"/>
      <c r="H54" s="278"/>
      <c r="I54" s="279"/>
      <c r="J54" s="279"/>
      <c r="K54" s="282"/>
      <c r="L54" s="282"/>
      <c r="M54" s="282"/>
      <c r="N54" s="278"/>
      <c r="O54" s="278"/>
      <c r="P54" s="278"/>
      <c r="Q54" s="278"/>
      <c r="R54" s="278"/>
    </row>
    <row r="59" spans="1:31" x14ac:dyDescent="0.2">
      <c r="Z59" s="35"/>
      <c r="AA59" s="35"/>
      <c r="AB59" s="35"/>
      <c r="AC59" s="536" t="s">
        <v>497</v>
      </c>
      <c r="AD59" s="536"/>
    </row>
    <row r="60" spans="1:31" x14ac:dyDescent="0.2">
      <c r="Z60" s="42" t="s">
        <v>517</v>
      </c>
      <c r="AA60" s="42" t="s">
        <v>516</v>
      </c>
      <c r="AB60" s="258" t="s">
        <v>518</v>
      </c>
      <c r="AC60" s="44" t="s">
        <v>498</v>
      </c>
      <c r="AD60" s="259" t="s">
        <v>499</v>
      </c>
    </row>
    <row r="61" spans="1:31" ht="26.4" x14ac:dyDescent="0.2">
      <c r="W61" s="368" t="s">
        <v>500</v>
      </c>
      <c r="X61" s="369" t="s">
        <v>511</v>
      </c>
      <c r="Y61" s="370" t="s">
        <v>169</v>
      </c>
      <c r="Z61" s="371" t="e">
        <f>K6</f>
        <v>#N/A</v>
      </c>
      <c r="AA61" s="255" t="e">
        <f t="shared" ref="AA61:AA69" si="0">(Z61-AC61)/AD61*10+50</f>
        <v>#N/A</v>
      </c>
      <c r="AB61" s="246">
        <v>50</v>
      </c>
      <c r="AC61" s="365">
        <f>'スコア一覧(R4，R5，R6評価で算出) '!F61</f>
        <v>50.000045920841565</v>
      </c>
      <c r="AD61" s="366">
        <f>'スコア一覧(R4，R5，R6評価で算出) '!G61</f>
        <v>15.903549275038776</v>
      </c>
    </row>
    <row r="62" spans="1:31" ht="26.4" x14ac:dyDescent="0.2">
      <c r="W62" s="372" t="s">
        <v>500</v>
      </c>
      <c r="X62" s="373" t="s">
        <v>512</v>
      </c>
      <c r="Y62" s="374" t="s">
        <v>169</v>
      </c>
      <c r="Z62" s="375" t="e">
        <f>K38</f>
        <v>#N/A</v>
      </c>
      <c r="AA62" s="256" t="e">
        <f t="shared" si="0"/>
        <v>#N/A</v>
      </c>
      <c r="AB62" s="247">
        <v>50</v>
      </c>
      <c r="AC62" s="367">
        <f>'スコア一覧(R4，R5，R6評価で算出) '!F64</f>
        <v>49.998574287789175</v>
      </c>
      <c r="AD62" s="240">
        <f>'スコア一覧(R4，R5，R6評価で算出) '!G64</f>
        <v>18.552647302770268</v>
      </c>
    </row>
    <row r="63" spans="1:31" x14ac:dyDescent="0.2">
      <c r="W63" s="376" t="s">
        <v>500</v>
      </c>
      <c r="X63" s="377" t="s">
        <v>507</v>
      </c>
      <c r="Y63" s="377" t="s">
        <v>169</v>
      </c>
      <c r="Z63" s="378" t="e">
        <f ca="1">R27</f>
        <v>#VALUE!</v>
      </c>
      <c r="AA63" s="257" t="e">
        <f t="shared" ca="1" si="0"/>
        <v>#VALUE!</v>
      </c>
      <c r="AB63" s="248">
        <v>50</v>
      </c>
      <c r="AC63" s="260">
        <f>'スコア一覧(R4，R5，R6評価で算出) '!F67</f>
        <v>49.983598461225945</v>
      </c>
      <c r="AD63" s="242">
        <f>'スコア一覧(R4，R5，R6評価で算出) '!G67</f>
        <v>22.21736925259351</v>
      </c>
    </row>
    <row r="64" spans="1:31" ht="26.4" x14ac:dyDescent="0.2">
      <c r="I64" s="124"/>
      <c r="W64" s="261" t="s">
        <v>501</v>
      </c>
      <c r="X64" s="262" t="s">
        <v>513</v>
      </c>
      <c r="Y64" s="263" t="s">
        <v>180</v>
      </c>
      <c r="Z64" s="249" t="e">
        <f>K14</f>
        <v>#N/A</v>
      </c>
      <c r="AA64" s="255" t="e">
        <f t="shared" si="0"/>
        <v>#N/A</v>
      </c>
      <c r="AB64" s="246">
        <v>50</v>
      </c>
      <c r="AC64" s="365">
        <f>'スコア一覧(R4，R5，R6評価で算出) '!F62</f>
        <v>49.99444461773092</v>
      </c>
      <c r="AD64" s="366">
        <f>'スコア一覧(R4，R5，R6評価で算出) '!G62</f>
        <v>11.994763276126111</v>
      </c>
    </row>
    <row r="65" spans="23:30" ht="26.4" x14ac:dyDescent="0.2">
      <c r="W65" s="264" t="s">
        <v>501</v>
      </c>
      <c r="X65" s="265" t="s">
        <v>514</v>
      </c>
      <c r="Y65" s="266" t="s">
        <v>180</v>
      </c>
      <c r="Z65" s="250" t="e">
        <f>K44</f>
        <v>#N/A</v>
      </c>
      <c r="AA65" s="256" t="e">
        <f t="shared" si="0"/>
        <v>#N/A</v>
      </c>
      <c r="AB65" s="247">
        <v>50</v>
      </c>
      <c r="AC65" s="367">
        <f>'スコア一覧(R4，R5，R6評価で算出) '!F65</f>
        <v>49.990912871703912</v>
      </c>
      <c r="AD65" s="240">
        <f>'スコア一覧(R4，R5，R6評価で算出) '!G65</f>
        <v>19.934868467491096</v>
      </c>
    </row>
    <row r="66" spans="23:30" x14ac:dyDescent="0.2">
      <c r="W66" s="267" t="s">
        <v>501</v>
      </c>
      <c r="X66" s="268" t="s">
        <v>508</v>
      </c>
      <c r="Y66" s="268" t="s">
        <v>180</v>
      </c>
      <c r="Z66" s="251" t="e">
        <f ca="1">R31</f>
        <v>#VALUE!</v>
      </c>
      <c r="AA66" s="257" t="e">
        <f t="shared" ca="1" si="0"/>
        <v>#VALUE!</v>
      </c>
      <c r="AB66" s="248">
        <v>50</v>
      </c>
      <c r="AC66" s="260">
        <f>'スコア一覧(R4，R5，R6評価で算出) '!F68</f>
        <v>50.007798918698086</v>
      </c>
      <c r="AD66" s="242">
        <f>'スコア一覧(R4，R5，R6評価で算出) '!G68</f>
        <v>18.819518308471554</v>
      </c>
    </row>
    <row r="67" spans="23:30" ht="26.4" x14ac:dyDescent="0.2">
      <c r="W67" s="269" t="s">
        <v>502</v>
      </c>
      <c r="X67" s="270" t="s">
        <v>510</v>
      </c>
      <c r="Y67" s="271" t="s">
        <v>179</v>
      </c>
      <c r="Z67" s="252" t="e">
        <f>K21</f>
        <v>#N/A</v>
      </c>
      <c r="AA67" s="255" t="e">
        <f t="shared" si="0"/>
        <v>#N/A</v>
      </c>
      <c r="AB67" s="246">
        <v>50</v>
      </c>
      <c r="AC67" s="365">
        <f>'スコア一覧(R4，R5，R6評価で算出) '!F63</f>
        <v>49.99493311152861</v>
      </c>
      <c r="AD67" s="366">
        <f>'スコア一覧(R4，R5，R6評価で算出) '!G63</f>
        <v>12.476292055139526</v>
      </c>
    </row>
    <row r="68" spans="23:30" ht="26.4" x14ac:dyDescent="0.2">
      <c r="W68" s="272" t="s">
        <v>502</v>
      </c>
      <c r="X68" s="273" t="s">
        <v>509</v>
      </c>
      <c r="Y68" s="274" t="s">
        <v>179</v>
      </c>
      <c r="Z68" s="253" t="e">
        <f>K49</f>
        <v>#N/A</v>
      </c>
      <c r="AA68" s="256" t="e">
        <f t="shared" si="0"/>
        <v>#N/A</v>
      </c>
      <c r="AB68" s="247">
        <v>50</v>
      </c>
      <c r="AC68" s="367">
        <f>'スコア一覧(R4，R5，R6評価で算出) '!F66</f>
        <v>49.998462258263636</v>
      </c>
      <c r="AD68" s="240">
        <f>'スコア一覧(R4，R5，R6評価で算出) '!G66</f>
        <v>19.514215888087111</v>
      </c>
    </row>
    <row r="69" spans="23:30" ht="26.4" x14ac:dyDescent="0.2">
      <c r="W69" s="275" t="s">
        <v>502</v>
      </c>
      <c r="X69" s="276" t="s">
        <v>515</v>
      </c>
      <c r="Y69" s="277" t="s">
        <v>179</v>
      </c>
      <c r="Z69" s="254" t="e">
        <f ca="1">R38</f>
        <v>#VALUE!</v>
      </c>
      <c r="AA69" s="257" t="e">
        <f t="shared" ca="1" si="0"/>
        <v>#VALUE!</v>
      </c>
      <c r="AB69" s="248">
        <v>50</v>
      </c>
      <c r="AC69" s="260">
        <f>'スコア一覧(R4，R5，R6評価で算出) '!F69</f>
        <v>49.997499480142125</v>
      </c>
      <c r="AD69" s="242">
        <f>'スコア一覧(R4，R5，R6評価で算出) '!G69</f>
        <v>19.297328431197212</v>
      </c>
    </row>
  </sheetData>
  <mergeCells count="32">
    <mergeCell ref="E11:H11"/>
    <mergeCell ref="AC59:AD59"/>
    <mergeCell ref="N46:R48"/>
    <mergeCell ref="N51:R53"/>
    <mergeCell ref="E6:H6"/>
    <mergeCell ref="E7:H7"/>
    <mergeCell ref="E8:H8"/>
    <mergeCell ref="E9:H9"/>
    <mergeCell ref="E10:H10"/>
    <mergeCell ref="E38:H38"/>
    <mergeCell ref="E14:H14"/>
    <mergeCell ref="E15:H15"/>
    <mergeCell ref="E16:H16"/>
    <mergeCell ref="E17:H17"/>
    <mergeCell ref="E21:H21"/>
    <mergeCell ref="E22:H22"/>
    <mergeCell ref="C26:C27"/>
    <mergeCell ref="E26:E27"/>
    <mergeCell ref="F26:F27"/>
    <mergeCell ref="I26:I27"/>
    <mergeCell ref="J26:J27"/>
    <mergeCell ref="E53:H53"/>
    <mergeCell ref="E39:H39"/>
    <mergeCell ref="E40:H40"/>
    <mergeCell ref="E41:H41"/>
    <mergeCell ref="E44:H44"/>
    <mergeCell ref="E45:H45"/>
    <mergeCell ref="E46:H46"/>
    <mergeCell ref="E49:H49"/>
    <mergeCell ref="E50:H50"/>
    <mergeCell ref="E51:H51"/>
    <mergeCell ref="E52:H52"/>
  </mergeCells>
  <phoneticPr fontId="4"/>
  <pageMargins left="0.59055118110236227" right="0.59055118110236227" top="0.59055118110236227" bottom="0.59055118110236227" header="0.31496062992125984" footer="0.31496062992125984"/>
  <pageSetup paperSize="8" scale="99"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00B050"/>
  </sheetPr>
  <dimension ref="A1:X66"/>
  <sheetViews>
    <sheetView workbookViewId="0">
      <selection activeCell="I6" sqref="I6"/>
    </sheetView>
  </sheetViews>
  <sheetFormatPr defaultRowHeight="13.2" x14ac:dyDescent="0.2"/>
  <cols>
    <col min="1" max="2" width="2.77734375" customWidth="1"/>
    <col min="3" max="3" width="8.77734375" customWidth="1"/>
    <col min="4" max="4" width="13.88671875" hidden="1" customWidth="1"/>
    <col min="5" max="8" width="14.88671875" customWidth="1"/>
    <col min="9" max="10" width="10.77734375" style="32" customWidth="1"/>
    <col min="11" max="11" width="9.109375" style="37" customWidth="1"/>
    <col min="12" max="13" width="4.77734375" style="37" customWidth="1"/>
    <col min="14" max="14" width="4.77734375" customWidth="1"/>
    <col min="15" max="15" width="70.21875" bestFit="1" customWidth="1"/>
    <col min="16" max="16" width="7.44140625" bestFit="1" customWidth="1"/>
    <col min="17" max="17" width="2.77734375" customWidth="1"/>
    <col min="22" max="22" width="20.21875" customWidth="1"/>
    <col min="23" max="23" width="43.44140625" bestFit="1" customWidth="1"/>
    <col min="24" max="24" width="12.44140625" customWidth="1"/>
    <col min="26" max="26" width="12.6640625" bestFit="1" customWidth="1"/>
    <col min="27" max="28" width="14" customWidth="1"/>
  </cols>
  <sheetData>
    <row r="1" spans="1:17" ht="26.4" customHeight="1" x14ac:dyDescent="0.2">
      <c r="A1" s="83" t="s">
        <v>221</v>
      </c>
      <c r="B1" s="84"/>
      <c r="C1" s="84"/>
      <c r="D1" s="84"/>
      <c r="E1" s="84"/>
      <c r="F1" s="84"/>
      <c r="G1" s="84"/>
      <c r="H1" s="84"/>
      <c r="I1" s="85"/>
      <c r="J1" s="85"/>
      <c r="K1" s="86"/>
      <c r="L1" s="86"/>
      <c r="M1" s="86"/>
      <c r="N1" s="84"/>
      <c r="O1" s="84"/>
      <c r="P1" s="84"/>
      <c r="Q1" s="84"/>
    </row>
    <row r="2" spans="1:17" ht="7.95" customHeight="1" x14ac:dyDescent="0.2">
      <c r="A2" s="43"/>
    </row>
    <row r="3" spans="1:17" ht="16.2" x14ac:dyDescent="0.2">
      <c r="B3" s="78" t="s">
        <v>171</v>
      </c>
      <c r="M3" s="87"/>
      <c r="N3" s="76"/>
      <c r="O3" s="76"/>
      <c r="P3" s="76"/>
    </row>
    <row r="4" spans="1:17" x14ac:dyDescent="0.2">
      <c r="M4" s="87"/>
      <c r="N4" s="76"/>
      <c r="O4" s="76"/>
      <c r="P4" s="76"/>
    </row>
    <row r="5" spans="1:17" x14ac:dyDescent="0.2">
      <c r="C5" s="49" t="s">
        <v>170</v>
      </c>
      <c r="D5" s="50"/>
      <c r="E5" s="127"/>
      <c r="F5" s="127"/>
      <c r="G5" s="127"/>
      <c r="H5" s="128"/>
      <c r="I5" s="51" t="s">
        <v>415</v>
      </c>
      <c r="J5" s="51" t="s">
        <v>166</v>
      </c>
      <c r="K5" s="52" t="s">
        <v>168</v>
      </c>
      <c r="M5" s="87"/>
      <c r="N5" s="76"/>
      <c r="O5" s="76"/>
      <c r="P5" s="76"/>
    </row>
    <row r="6" spans="1:17" ht="13.5" customHeight="1" x14ac:dyDescent="0.2">
      <c r="C6" s="53"/>
      <c r="D6" s="54" t="s">
        <v>16</v>
      </c>
      <c r="E6" s="546" t="s">
        <v>20</v>
      </c>
      <c r="F6" s="547"/>
      <c r="G6" s="547"/>
      <c r="H6" s="548"/>
      <c r="I6" s="172" t="e">
        <f>新たな自己評価・市町村評価様式!Z59</f>
        <v>#N/A</v>
      </c>
      <c r="J6" s="81" t="str">
        <f>新たな自己評価・市町村評価様式!Y59</f>
        <v/>
      </c>
      <c r="K6" s="55" t="e">
        <f>AVERAGE(J6:J11)</f>
        <v>#DIV/0!</v>
      </c>
      <c r="M6" s="87"/>
      <c r="N6" s="76"/>
      <c r="O6" s="76"/>
      <c r="P6" s="76"/>
      <c r="Q6" s="33"/>
    </row>
    <row r="7" spans="1:17" ht="13.5" customHeight="1" x14ac:dyDescent="0.2">
      <c r="C7" s="53"/>
      <c r="D7" s="54"/>
      <c r="E7" s="546" t="s">
        <v>123</v>
      </c>
      <c r="F7" s="547"/>
      <c r="G7" s="547"/>
      <c r="H7" s="548"/>
      <c r="I7" s="172" t="e">
        <f>新たな自己評価・市町村評価様式!Z60</f>
        <v>#N/A</v>
      </c>
      <c r="J7" s="81" t="str">
        <f>新たな自己評価・市町村評価様式!Y60</f>
        <v/>
      </c>
      <c r="K7" s="56"/>
      <c r="M7" s="87"/>
      <c r="N7" s="76"/>
      <c r="O7" s="76"/>
      <c r="P7" s="76"/>
      <c r="Q7" s="33"/>
    </row>
    <row r="8" spans="1:17" ht="13.5" customHeight="1" x14ac:dyDescent="0.2">
      <c r="C8" s="53"/>
      <c r="D8" s="54" t="s">
        <v>17</v>
      </c>
      <c r="E8" s="546" t="s">
        <v>21</v>
      </c>
      <c r="F8" s="547"/>
      <c r="G8" s="547"/>
      <c r="H8" s="548"/>
      <c r="I8" s="172" t="e">
        <f>新たな自己評価・市町村評価様式!Z62</f>
        <v>#N/A</v>
      </c>
      <c r="J8" s="81" t="str">
        <f>新たな自己評価・市町村評価様式!Y62</f>
        <v/>
      </c>
      <c r="K8" s="56"/>
      <c r="M8" s="87"/>
      <c r="N8" s="76"/>
      <c r="O8" s="76"/>
      <c r="P8" s="76"/>
    </row>
    <row r="9" spans="1:17" ht="13.5" customHeight="1" x14ac:dyDescent="0.2">
      <c r="C9" s="53"/>
      <c r="D9" s="54"/>
      <c r="E9" s="546" t="s">
        <v>22</v>
      </c>
      <c r="F9" s="547"/>
      <c r="G9" s="547"/>
      <c r="H9" s="548"/>
      <c r="I9" s="172" t="e">
        <f>新たな自己評価・市町村評価様式!Z63</f>
        <v>#N/A</v>
      </c>
      <c r="J9" s="81" t="str">
        <f>新たな自己評価・市町村評価様式!Y63</f>
        <v/>
      </c>
      <c r="K9" s="56"/>
      <c r="M9" s="87"/>
      <c r="N9" s="76"/>
      <c r="O9" s="76"/>
      <c r="P9" s="76"/>
      <c r="Q9" s="33"/>
    </row>
    <row r="10" spans="1:17" ht="13.5" customHeight="1" x14ac:dyDescent="0.2">
      <c r="C10" s="53"/>
      <c r="D10" s="54"/>
      <c r="E10" s="546" t="s">
        <v>23</v>
      </c>
      <c r="F10" s="547"/>
      <c r="G10" s="547"/>
      <c r="H10" s="548"/>
      <c r="I10" s="172" t="e">
        <f>新たな自己評価・市町村評価様式!Z64</f>
        <v>#N/A</v>
      </c>
      <c r="J10" s="81" t="str">
        <f>新たな自己評価・市町村評価様式!Y64</f>
        <v/>
      </c>
      <c r="K10" s="56"/>
      <c r="M10" s="87"/>
      <c r="N10" s="76"/>
      <c r="O10" s="76"/>
      <c r="P10" s="76"/>
      <c r="Q10" s="33"/>
    </row>
    <row r="11" spans="1:17" ht="13.5" customHeight="1" x14ac:dyDescent="0.2">
      <c r="C11" s="57"/>
      <c r="D11" s="58"/>
      <c r="E11" s="546" t="s">
        <v>24</v>
      </c>
      <c r="F11" s="547"/>
      <c r="G11" s="547"/>
      <c r="H11" s="548"/>
      <c r="I11" s="172" t="e">
        <f>新たな自己評価・市町村評価様式!Z65</f>
        <v>#N/A</v>
      </c>
      <c r="J11" s="81" t="str">
        <f>新たな自己評価・市町村評価様式!Y65</f>
        <v/>
      </c>
      <c r="K11" s="59"/>
      <c r="M11" s="87"/>
      <c r="N11" s="76"/>
      <c r="O11" s="76"/>
      <c r="P11" s="76"/>
      <c r="Q11" s="33"/>
    </row>
    <row r="12" spans="1:17" x14ac:dyDescent="0.2">
      <c r="C12" s="8"/>
      <c r="D12" s="8"/>
      <c r="E12" s="48"/>
      <c r="F12" s="48"/>
      <c r="G12" s="48"/>
      <c r="H12" s="48"/>
      <c r="I12" s="173"/>
      <c r="J12" s="82"/>
      <c r="M12" s="87"/>
      <c r="N12" s="76"/>
      <c r="O12" s="76"/>
      <c r="P12" s="76"/>
      <c r="Q12" s="33"/>
    </row>
    <row r="13" spans="1:17" x14ac:dyDescent="0.2">
      <c r="C13" s="49" t="s">
        <v>177</v>
      </c>
      <c r="D13" s="50"/>
      <c r="E13" s="129"/>
      <c r="F13" s="129"/>
      <c r="G13" s="129"/>
      <c r="H13" s="130"/>
      <c r="I13" s="51" t="s">
        <v>415</v>
      </c>
      <c r="J13" s="81" t="s">
        <v>166</v>
      </c>
      <c r="K13" s="52" t="s">
        <v>168</v>
      </c>
      <c r="M13" s="87"/>
      <c r="N13" s="77"/>
      <c r="O13" s="77"/>
      <c r="P13" s="77"/>
      <c r="Q13" s="33"/>
    </row>
    <row r="14" spans="1:17" ht="13.5" customHeight="1" x14ac:dyDescent="0.2">
      <c r="C14" s="53"/>
      <c r="D14" s="54" t="s">
        <v>16</v>
      </c>
      <c r="E14" s="546" t="s">
        <v>19</v>
      </c>
      <c r="F14" s="547"/>
      <c r="G14" s="547"/>
      <c r="H14" s="548"/>
      <c r="I14" s="172" t="e">
        <f>新たな自己評価・市町村評価様式!Z61</f>
        <v>#N/A</v>
      </c>
      <c r="J14" s="81" t="str">
        <f>新たな自己評価・市町村評価様式!Y61</f>
        <v/>
      </c>
      <c r="K14" s="55" t="e">
        <f>AVERAGE(J14:J18)</f>
        <v>#DIV/0!</v>
      </c>
      <c r="M14" s="87"/>
      <c r="N14" s="77"/>
      <c r="O14" s="77"/>
      <c r="P14" s="77"/>
      <c r="Q14" s="33"/>
    </row>
    <row r="15" spans="1:17" x14ac:dyDescent="0.2">
      <c r="C15" s="53"/>
      <c r="D15" s="54"/>
      <c r="E15" s="546" t="s">
        <v>347</v>
      </c>
      <c r="F15" s="547"/>
      <c r="G15" s="547"/>
      <c r="H15" s="548"/>
      <c r="I15" s="172" t="str">
        <f>新たな自己評価・市町村評価様式!Z75</f>
        <v>-</v>
      </c>
      <c r="J15" s="81" t="str">
        <f>新たな自己評価・市町村評価様式!Y75</f>
        <v>-</v>
      </c>
      <c r="K15" s="56"/>
      <c r="M15" s="87"/>
      <c r="N15" s="77"/>
      <c r="O15" s="77"/>
      <c r="P15" s="77"/>
      <c r="Q15" s="33"/>
    </row>
    <row r="16" spans="1:17" ht="13.5" customHeight="1" x14ac:dyDescent="0.2">
      <c r="C16" s="53"/>
      <c r="D16" s="54" t="s">
        <v>147</v>
      </c>
      <c r="E16" s="546" t="s">
        <v>341</v>
      </c>
      <c r="F16" s="547"/>
      <c r="G16" s="547"/>
      <c r="H16" s="548"/>
      <c r="I16" s="172" t="str">
        <f>新たな自己評価・市町村評価様式!Z82</f>
        <v>-</v>
      </c>
      <c r="J16" s="81" t="str">
        <f>新たな自己評価・市町村評価様式!Y82</f>
        <v>-</v>
      </c>
      <c r="K16" s="56"/>
      <c r="M16" s="87"/>
      <c r="N16" s="77"/>
      <c r="O16" s="77"/>
      <c r="P16" s="77"/>
      <c r="Q16" s="33"/>
    </row>
    <row r="17" spans="2:17" x14ac:dyDescent="0.2">
      <c r="C17" s="53"/>
      <c r="D17" s="54" t="s">
        <v>17</v>
      </c>
      <c r="E17" s="546" t="s">
        <v>342</v>
      </c>
      <c r="F17" s="547"/>
      <c r="G17" s="547"/>
      <c r="H17" s="548"/>
      <c r="I17" s="172" t="e">
        <f>新たな自己評価・市町村評価様式!Z116</f>
        <v>#N/A</v>
      </c>
      <c r="J17" s="81" t="str">
        <f>新たな自己評価・市町村評価様式!Y116</f>
        <v>-</v>
      </c>
      <c r="K17" s="56"/>
      <c r="M17" s="87"/>
      <c r="N17" s="77"/>
      <c r="O17" s="77"/>
      <c r="P17" s="77"/>
      <c r="Q17" s="33"/>
    </row>
    <row r="18" spans="2:17" x14ac:dyDescent="0.2">
      <c r="C18" s="57"/>
      <c r="D18" s="58" t="s">
        <v>147</v>
      </c>
      <c r="E18" s="169" t="s">
        <v>150</v>
      </c>
      <c r="F18" s="170"/>
      <c r="G18" s="170"/>
      <c r="H18" s="171"/>
      <c r="I18" s="172" t="e">
        <f>新たな自己評価・市町村評価様式!Z121</f>
        <v>#N/A</v>
      </c>
      <c r="J18" s="81" t="str">
        <f>新たな自己評価・市町村評価様式!Y121</f>
        <v>-</v>
      </c>
      <c r="K18" s="59"/>
      <c r="M18" s="87"/>
      <c r="N18" s="77"/>
      <c r="O18" s="77"/>
      <c r="P18" s="77"/>
      <c r="Q18" s="33"/>
    </row>
    <row r="19" spans="2:17" x14ac:dyDescent="0.2">
      <c r="C19" s="8"/>
      <c r="D19" s="8"/>
      <c r="E19" s="48"/>
      <c r="F19" s="48"/>
      <c r="G19" s="48"/>
      <c r="H19" s="48"/>
      <c r="I19" s="173"/>
      <c r="J19" s="82"/>
      <c r="M19" s="87"/>
      <c r="N19" s="77"/>
      <c r="O19" s="77"/>
      <c r="P19" s="77"/>
      <c r="Q19" s="33"/>
    </row>
    <row r="20" spans="2:17" ht="13.5" customHeight="1" x14ac:dyDescent="0.2">
      <c r="C20" s="49" t="s">
        <v>178</v>
      </c>
      <c r="D20" s="50"/>
      <c r="E20" s="129"/>
      <c r="F20" s="129"/>
      <c r="G20" s="129"/>
      <c r="H20" s="130"/>
      <c r="I20" s="51" t="s">
        <v>415</v>
      </c>
      <c r="J20" s="81" t="s">
        <v>166</v>
      </c>
      <c r="K20" s="52" t="s">
        <v>168</v>
      </c>
      <c r="M20" s="87"/>
      <c r="N20" s="77"/>
      <c r="O20" s="77"/>
      <c r="P20" s="77"/>
      <c r="Q20" s="33"/>
    </row>
    <row r="21" spans="2:17" ht="13.5" customHeight="1" x14ac:dyDescent="0.2">
      <c r="C21" s="53"/>
      <c r="D21" s="54" t="s">
        <v>18</v>
      </c>
      <c r="E21" s="546" t="s">
        <v>25</v>
      </c>
      <c r="F21" s="547"/>
      <c r="G21" s="547"/>
      <c r="H21" s="548"/>
      <c r="I21" s="172" t="e">
        <f>新たな自己評価・市町村評価様式!Z67</f>
        <v>#N/A</v>
      </c>
      <c r="J21" s="81" t="str">
        <f>新たな自己評価・市町村評価様式!Y67</f>
        <v/>
      </c>
      <c r="K21" s="55" t="e">
        <f>AVERAGE(J21:J22)</f>
        <v>#DIV/0!</v>
      </c>
      <c r="M21" s="87"/>
      <c r="N21" s="77"/>
      <c r="O21" s="77"/>
      <c r="P21" s="77"/>
      <c r="Q21" s="33"/>
    </row>
    <row r="22" spans="2:17" x14ac:dyDescent="0.2">
      <c r="C22" s="57"/>
      <c r="D22" s="58" t="s">
        <v>147</v>
      </c>
      <c r="E22" s="546" t="s">
        <v>343</v>
      </c>
      <c r="F22" s="547"/>
      <c r="G22" s="547"/>
      <c r="H22" s="548"/>
      <c r="I22" s="172" t="e">
        <f>新たな自己評価・市町村評価様式!Z103</f>
        <v>#N/A</v>
      </c>
      <c r="J22" s="81" t="str">
        <f>新たな自己評価・市町村評価様式!Y103</f>
        <v>-</v>
      </c>
      <c r="K22" s="59"/>
      <c r="N22" s="77"/>
      <c r="O22" s="77"/>
      <c r="P22" s="77"/>
      <c r="Q22" s="33"/>
    </row>
    <row r="23" spans="2:17" x14ac:dyDescent="0.2">
      <c r="C23" s="8"/>
      <c r="D23" s="8"/>
      <c r="E23" s="48"/>
      <c r="F23" s="48"/>
      <c r="G23" s="48"/>
      <c r="H23" s="48"/>
      <c r="Q23" s="33"/>
    </row>
    <row r="24" spans="2:17" ht="16.2" x14ac:dyDescent="0.2">
      <c r="B24" s="78" t="s">
        <v>251</v>
      </c>
      <c r="C24" s="8"/>
      <c r="D24" s="8"/>
      <c r="E24" s="8"/>
      <c r="F24" s="8"/>
      <c r="G24" s="8"/>
      <c r="H24" s="8"/>
      <c r="M24" s="38" t="s">
        <v>173</v>
      </c>
      <c r="Q24" s="33"/>
    </row>
    <row r="25" spans="2:17" x14ac:dyDescent="0.2">
      <c r="C25" s="8"/>
      <c r="D25" s="8"/>
      <c r="E25" s="8"/>
      <c r="F25" s="8"/>
      <c r="G25" s="8"/>
      <c r="H25" s="8"/>
      <c r="Q25" s="33"/>
    </row>
    <row r="26" spans="2:17" ht="13.5" customHeight="1" x14ac:dyDescent="0.2">
      <c r="C26" s="558"/>
      <c r="D26" s="8"/>
      <c r="E26" s="560" t="s">
        <v>167</v>
      </c>
      <c r="F26" s="560" t="s">
        <v>226</v>
      </c>
      <c r="H26" s="134"/>
      <c r="I26" s="562" t="s">
        <v>250</v>
      </c>
      <c r="J26" s="563" t="s">
        <v>249</v>
      </c>
      <c r="N26" s="88" t="s">
        <v>170</v>
      </c>
      <c r="O26" s="45"/>
      <c r="P26" s="223" t="s">
        <v>415</v>
      </c>
      <c r="Q26" s="33"/>
    </row>
    <row r="27" spans="2:17" x14ac:dyDescent="0.2">
      <c r="C27" s="559"/>
      <c r="D27" s="8"/>
      <c r="E27" s="561"/>
      <c r="F27" s="561"/>
      <c r="H27" s="135"/>
      <c r="I27" s="562"/>
      <c r="J27" s="563"/>
      <c r="N27" s="11"/>
      <c r="O27" s="176" t="s">
        <v>78</v>
      </c>
      <c r="P27" s="44" t="e">
        <f ca="1">新たな自己評価・市町村評価様式!Z202</f>
        <v>#VALUE!</v>
      </c>
      <c r="Q27" s="33"/>
    </row>
    <row r="28" spans="2:17" x14ac:dyDescent="0.2">
      <c r="C28" s="61" t="s">
        <v>244</v>
      </c>
      <c r="D28" s="8"/>
      <c r="E28" s="62">
        <f>新たな自己評価・市町村評価様式!J86</f>
        <v>0</v>
      </c>
      <c r="F28" s="63">
        <f>新たな自己評価・市町村評価様式!J107</f>
        <v>0</v>
      </c>
      <c r="H28" s="174" t="s">
        <v>228</v>
      </c>
      <c r="I28" s="168">
        <f>新たな自己評価・市町村評価様式!J94</f>
        <v>0</v>
      </c>
      <c r="J28" s="168">
        <f>新たな自己評価・市町村評価様式!M94</f>
        <v>0</v>
      </c>
      <c r="N28" s="18"/>
      <c r="O28" s="176" t="s">
        <v>75</v>
      </c>
      <c r="P28" s="44" t="e">
        <f ca="1">新たな自己評価・市町村評価様式!Z203</f>
        <v>#VALUE!</v>
      </c>
      <c r="Q28" s="33"/>
    </row>
    <row r="29" spans="2:17" x14ac:dyDescent="0.2">
      <c r="C29" s="61" t="s">
        <v>245</v>
      </c>
      <c r="D29" s="8"/>
      <c r="E29" s="62">
        <f>新たな自己評価・市町村評価様式!J87</f>
        <v>0</v>
      </c>
      <c r="F29" s="63">
        <f>新たな自己評価・市町村評価様式!J108</f>
        <v>0</v>
      </c>
      <c r="H29" s="175" t="s">
        <v>229</v>
      </c>
      <c r="I29" s="168">
        <f>新たな自己評価・市町村評価様式!J95</f>
        <v>0</v>
      </c>
      <c r="J29" s="168">
        <f>新たな自己評価・市町村評価様式!M95</f>
        <v>0</v>
      </c>
      <c r="N29" s="8"/>
      <c r="O29" s="8"/>
      <c r="Q29" s="33"/>
    </row>
    <row r="30" spans="2:17" x14ac:dyDescent="0.2">
      <c r="C30" s="61" t="s">
        <v>246</v>
      </c>
      <c r="D30" s="8"/>
      <c r="E30" s="62">
        <f>新たな自己評価・市町村評価様式!J88</f>
        <v>0</v>
      </c>
      <c r="F30" s="63">
        <f>新たな自己評価・市町村評価様式!J109</f>
        <v>0</v>
      </c>
      <c r="H30" s="175" t="s">
        <v>230</v>
      </c>
      <c r="I30" s="168">
        <f>新たな自己評価・市町村評価様式!J96</f>
        <v>0</v>
      </c>
      <c r="J30" s="168">
        <f>新たな自己評価・市町村評価様式!M96</f>
        <v>0</v>
      </c>
      <c r="N30" s="88" t="s">
        <v>177</v>
      </c>
      <c r="O30" s="10"/>
      <c r="P30" s="223" t="s">
        <v>415</v>
      </c>
      <c r="Q30" s="33"/>
    </row>
    <row r="31" spans="2:17" x14ac:dyDescent="0.2">
      <c r="C31" s="61" t="s">
        <v>247</v>
      </c>
      <c r="D31" s="8"/>
      <c r="E31" s="62">
        <f>新たな自己評価・市町村評価様式!J89</f>
        <v>0</v>
      </c>
      <c r="F31" s="63">
        <f>新たな自己評価・市町村評価様式!J110</f>
        <v>0</v>
      </c>
      <c r="H31" s="175" t="s">
        <v>231</v>
      </c>
      <c r="I31" s="168">
        <f>新たな自己評価・市町村評価様式!J97</f>
        <v>0</v>
      </c>
      <c r="J31" s="168">
        <f>新たな自己評価・市町村評価様式!M97</f>
        <v>0</v>
      </c>
      <c r="N31" s="11"/>
      <c r="O31" s="176" t="s">
        <v>79</v>
      </c>
      <c r="P31" s="44" t="e">
        <f ca="1">新たな自己評価・市町村評価様式!Z204</f>
        <v>#VALUE!</v>
      </c>
    </row>
    <row r="32" spans="2:17" x14ac:dyDescent="0.2">
      <c r="C32" s="61" t="s">
        <v>248</v>
      </c>
      <c r="D32" s="8"/>
      <c r="E32" s="62">
        <f>新たな自己評価・市町村評価様式!J90</f>
        <v>0</v>
      </c>
      <c r="F32" s="63">
        <f>新たな自己評価・市町村評価様式!J111</f>
        <v>0</v>
      </c>
      <c r="H32" s="8"/>
      <c r="N32" s="11"/>
      <c r="O32" s="176" t="s">
        <v>77</v>
      </c>
      <c r="P32" s="44" t="e">
        <f ca="1">新たな自己評価・市町村評価様式!Z205</f>
        <v>#VALUE!</v>
      </c>
    </row>
    <row r="33" spans="2:16" x14ac:dyDescent="0.2">
      <c r="C33" s="8"/>
      <c r="D33" s="8"/>
      <c r="E33" s="8"/>
      <c r="F33" s="8"/>
      <c r="G33" s="8"/>
      <c r="H33" s="8"/>
      <c r="N33" s="11"/>
      <c r="O33" s="176" t="s">
        <v>69</v>
      </c>
      <c r="P33" s="44" t="e">
        <f ca="1">新たな自己評価・市町村評価様式!Z206</f>
        <v>#VALUE!</v>
      </c>
    </row>
    <row r="34" spans="2:16" x14ac:dyDescent="0.2">
      <c r="C34" s="8"/>
      <c r="D34" s="8"/>
      <c r="E34" s="8"/>
      <c r="F34" s="8"/>
      <c r="G34" s="8"/>
      <c r="H34" s="8"/>
      <c r="N34" s="11"/>
      <c r="O34" s="176" t="s">
        <v>70</v>
      </c>
      <c r="P34" s="44" t="e">
        <f ca="1">新たな自己評価・市町村評価様式!Z207</f>
        <v>#VALUE!</v>
      </c>
    </row>
    <row r="35" spans="2:16" ht="15" customHeight="1" x14ac:dyDescent="0.2">
      <c r="B35" s="78" t="s">
        <v>172</v>
      </c>
      <c r="C35" s="8"/>
      <c r="D35" s="8"/>
      <c r="E35" s="8"/>
      <c r="F35" s="8"/>
      <c r="G35" s="8"/>
      <c r="H35" s="8"/>
      <c r="N35" s="18"/>
      <c r="O35" s="176" t="s">
        <v>71</v>
      </c>
      <c r="P35" s="44" t="e">
        <f ca="1">新たな自己評価・市町村評価様式!Z208</f>
        <v>#VALUE!</v>
      </c>
    </row>
    <row r="36" spans="2:16" x14ac:dyDescent="0.2">
      <c r="B36" s="36"/>
      <c r="C36" s="8"/>
      <c r="D36" s="8"/>
      <c r="E36" s="48"/>
      <c r="F36" s="48"/>
      <c r="G36" s="48"/>
      <c r="H36" s="48"/>
      <c r="N36" s="8"/>
      <c r="O36" s="8"/>
      <c r="P36" s="32"/>
    </row>
    <row r="37" spans="2:16" x14ac:dyDescent="0.2">
      <c r="C37" s="64" t="s">
        <v>170</v>
      </c>
      <c r="D37" s="65"/>
      <c r="E37" s="66"/>
      <c r="F37" s="66"/>
      <c r="G37" s="66"/>
      <c r="H37" s="66"/>
      <c r="I37" s="67" t="s">
        <v>415</v>
      </c>
      <c r="J37" s="67" t="s">
        <v>166</v>
      </c>
      <c r="K37" s="68" t="s">
        <v>168</v>
      </c>
      <c r="N37" s="88" t="s">
        <v>178</v>
      </c>
      <c r="O37" s="10"/>
      <c r="P37" s="223" t="s">
        <v>415</v>
      </c>
    </row>
    <row r="38" spans="2:16" x14ac:dyDescent="0.2">
      <c r="C38" s="69"/>
      <c r="D38" s="70" t="s">
        <v>147</v>
      </c>
      <c r="E38" s="549" t="s">
        <v>222</v>
      </c>
      <c r="F38" s="550"/>
      <c r="G38" s="550"/>
      <c r="H38" s="551"/>
      <c r="I38" s="67" t="e">
        <f>新たな自己評価・市町村評価様式!Z164</f>
        <v>#N/A</v>
      </c>
      <c r="J38" s="68" t="str">
        <f>新たな自己評価・市町村評価様式!Y164</f>
        <v/>
      </c>
      <c r="K38" s="71" t="e">
        <f>AVERAGE(J38:J41)</f>
        <v>#DIV/0!</v>
      </c>
      <c r="N38" s="46"/>
      <c r="O38" s="176" t="s">
        <v>137</v>
      </c>
      <c r="P38" s="44" t="e">
        <f ca="1">新たな自己評価・市町村評価様式!Z209</f>
        <v>#VALUE!</v>
      </c>
    </row>
    <row r="39" spans="2:16" x14ac:dyDescent="0.2">
      <c r="C39" s="69"/>
      <c r="D39" s="70"/>
      <c r="E39" s="549" t="s">
        <v>224</v>
      </c>
      <c r="F39" s="550"/>
      <c r="G39" s="550"/>
      <c r="H39" s="551"/>
      <c r="I39" s="67" t="e">
        <f>新たな自己評価・市町村評価様式!Z165</f>
        <v>#N/A</v>
      </c>
      <c r="J39" s="68" t="str">
        <f>新たな自己評価・市町村評価様式!Y165</f>
        <v/>
      </c>
      <c r="K39" s="75"/>
      <c r="N39" s="46"/>
      <c r="O39" s="176" t="s">
        <v>72</v>
      </c>
      <c r="P39" s="44" t="e">
        <f ca="1">新たな自己評価・市町村評価様式!Z210</f>
        <v>#VALUE!</v>
      </c>
    </row>
    <row r="40" spans="2:16" ht="13.5" customHeight="1" x14ac:dyDescent="0.2">
      <c r="C40" s="69"/>
      <c r="D40" s="70" t="s">
        <v>147</v>
      </c>
      <c r="E40" s="549" t="s">
        <v>240</v>
      </c>
      <c r="F40" s="550"/>
      <c r="G40" s="550"/>
      <c r="H40" s="551"/>
      <c r="I40" s="67" t="e">
        <f>新たな自己評価・市町村評価様式!Z166</f>
        <v>#N/A</v>
      </c>
      <c r="J40" s="68" t="str">
        <f>新たな自己評価・市町村評価様式!Y166</f>
        <v/>
      </c>
      <c r="K40" s="75"/>
      <c r="N40" s="46"/>
      <c r="O40" s="176" t="s">
        <v>138</v>
      </c>
      <c r="P40" s="44" t="e">
        <f ca="1">新たな自己評価・市町村評価様式!Z211</f>
        <v>#VALUE!</v>
      </c>
    </row>
    <row r="41" spans="2:16" ht="13.5" customHeight="1" x14ac:dyDescent="0.2">
      <c r="C41" s="72"/>
      <c r="D41" s="73"/>
      <c r="E41" s="552" t="s">
        <v>241</v>
      </c>
      <c r="F41" s="553"/>
      <c r="G41" s="553"/>
      <c r="H41" s="554"/>
      <c r="I41" s="67" t="e">
        <f>新たな自己評価・市町村評価様式!Z167</f>
        <v>#N/A</v>
      </c>
      <c r="J41" s="68" t="str">
        <f>新たな自己評価・市町村評価様式!Y167</f>
        <v/>
      </c>
      <c r="K41" s="74"/>
      <c r="N41" s="46"/>
      <c r="O41" s="176" t="s">
        <v>73</v>
      </c>
      <c r="P41" s="44" t="e">
        <f ca="1">新たな自己評価・市町村評価様式!Z212</f>
        <v>#VALUE!</v>
      </c>
    </row>
    <row r="42" spans="2:16" ht="13.5" customHeight="1" x14ac:dyDescent="0.2">
      <c r="C42" s="8"/>
      <c r="D42" s="8"/>
      <c r="E42" s="48"/>
      <c r="F42" s="48"/>
      <c r="G42" s="48"/>
      <c r="H42" s="48"/>
      <c r="J42" s="37"/>
      <c r="N42" s="47"/>
      <c r="O42" s="176" t="s">
        <v>74</v>
      </c>
      <c r="P42" s="44" t="e">
        <f ca="1">新たな自己評価・市町村評価様式!Z213</f>
        <v>#VALUE!</v>
      </c>
    </row>
    <row r="43" spans="2:16" ht="13.5" customHeight="1" x14ac:dyDescent="0.2">
      <c r="C43" s="64" t="s">
        <v>177</v>
      </c>
      <c r="D43" s="65"/>
      <c r="E43" s="66"/>
      <c r="F43" s="66"/>
      <c r="G43" s="66"/>
      <c r="H43" s="66"/>
      <c r="I43" s="67" t="s">
        <v>415</v>
      </c>
      <c r="J43" s="68" t="s">
        <v>166</v>
      </c>
      <c r="K43" s="68" t="s">
        <v>168</v>
      </c>
      <c r="P43" s="32"/>
    </row>
    <row r="44" spans="2:16" x14ac:dyDescent="0.2">
      <c r="C44" s="69"/>
      <c r="D44" s="70" t="s">
        <v>147</v>
      </c>
      <c r="E44" s="549" t="s">
        <v>63</v>
      </c>
      <c r="F44" s="550"/>
      <c r="G44" s="550"/>
      <c r="H44" s="551"/>
      <c r="I44" s="67" t="e">
        <f>新たな自己評価・市町村評価様式!Z168</f>
        <v>#N/A</v>
      </c>
      <c r="J44" s="68" t="str">
        <f>新たな自己評価・市町村評価様式!Y168</f>
        <v/>
      </c>
      <c r="K44" s="71" t="e">
        <f>AVERAGE(J44:J46)</f>
        <v>#DIV/0!</v>
      </c>
    </row>
    <row r="45" spans="2:16" ht="17.25" customHeight="1" x14ac:dyDescent="0.2">
      <c r="C45" s="69"/>
      <c r="D45" s="70" t="s">
        <v>147</v>
      </c>
      <c r="E45" s="549" t="s">
        <v>62</v>
      </c>
      <c r="F45" s="550"/>
      <c r="G45" s="550"/>
      <c r="H45" s="551"/>
      <c r="I45" s="67" t="e">
        <f>新たな自己評価・市町村評価様式!Z169</f>
        <v>#N/A</v>
      </c>
      <c r="J45" s="68" t="str">
        <f>新たな自己評価・市町村評価様式!Y169</f>
        <v/>
      </c>
      <c r="K45" s="75"/>
      <c r="M45" s="79" t="s">
        <v>174</v>
      </c>
    </row>
    <row r="46" spans="2:16" ht="13.5" customHeight="1" x14ac:dyDescent="0.2">
      <c r="C46" s="72"/>
      <c r="D46" s="73" t="s">
        <v>147</v>
      </c>
      <c r="E46" s="549" t="s">
        <v>94</v>
      </c>
      <c r="F46" s="550"/>
      <c r="G46" s="550"/>
      <c r="H46" s="551"/>
      <c r="I46" s="67" t="e">
        <f>新たな自己評価・市町村評価様式!Z170</f>
        <v>#N/A</v>
      </c>
      <c r="J46" s="68" t="str">
        <f>新たな自己評価・市町村評価様式!Y170</f>
        <v/>
      </c>
      <c r="K46" s="74"/>
      <c r="N46" s="564" t="str">
        <f>IF(新たな自己評価・市町村評価様式!B226="","-",新たな自己評価・市町村評価様式!B226)</f>
        <v>-</v>
      </c>
      <c r="O46" s="565"/>
      <c r="P46" s="566"/>
    </row>
    <row r="47" spans="2:16" ht="26.4" customHeight="1" x14ac:dyDescent="0.2">
      <c r="C47" s="8"/>
      <c r="D47" s="8"/>
      <c r="E47" s="48"/>
      <c r="F47" s="48"/>
      <c r="G47" s="48"/>
      <c r="H47" s="48"/>
      <c r="J47" s="37"/>
      <c r="N47" s="567"/>
      <c r="O47" s="568"/>
      <c r="P47" s="569"/>
    </row>
    <row r="48" spans="2:16" ht="27" customHeight="1" x14ac:dyDescent="0.2">
      <c r="C48" s="64" t="s">
        <v>178</v>
      </c>
      <c r="D48" s="65"/>
      <c r="E48" s="66"/>
      <c r="F48" s="66"/>
      <c r="G48" s="66"/>
      <c r="H48" s="66"/>
      <c r="I48" s="67" t="s">
        <v>415</v>
      </c>
      <c r="J48" s="68" t="s">
        <v>166</v>
      </c>
      <c r="K48" s="68" t="s">
        <v>168</v>
      </c>
      <c r="N48" s="570"/>
      <c r="O48" s="571"/>
      <c r="P48" s="572"/>
    </row>
    <row r="49" spans="3:24" ht="26.4" customHeight="1" x14ac:dyDescent="0.2">
      <c r="C49" s="69"/>
      <c r="D49" s="70" t="s">
        <v>147</v>
      </c>
      <c r="E49" s="549" t="s">
        <v>64</v>
      </c>
      <c r="F49" s="550"/>
      <c r="G49" s="550"/>
      <c r="H49" s="551"/>
      <c r="I49" s="67" t="e">
        <f>新たな自己評価・市町村評価様式!Z171</f>
        <v>#N/A</v>
      </c>
      <c r="J49" s="68" t="str">
        <f>新たな自己評価・市町村評価様式!Y171</f>
        <v/>
      </c>
      <c r="K49" s="71" t="e">
        <f>AVERAGE(J49:J53)</f>
        <v>#DIV/0!</v>
      </c>
    </row>
    <row r="50" spans="3:24" ht="16.2" x14ac:dyDescent="0.2">
      <c r="C50" s="69"/>
      <c r="D50" s="70" t="s">
        <v>147</v>
      </c>
      <c r="E50" s="549" t="s">
        <v>65</v>
      </c>
      <c r="F50" s="550"/>
      <c r="G50" s="550"/>
      <c r="H50" s="551"/>
      <c r="I50" s="67" t="e">
        <f>新たな自己評価・市町村評価様式!Z172</f>
        <v>#N/A</v>
      </c>
      <c r="J50" s="68" t="str">
        <f>新たな自己評価・市町村評価様式!Y172</f>
        <v/>
      </c>
      <c r="K50" s="75"/>
      <c r="M50" s="38" t="s">
        <v>175</v>
      </c>
    </row>
    <row r="51" spans="3:24" ht="27" customHeight="1" x14ac:dyDescent="0.2">
      <c r="C51" s="69"/>
      <c r="D51" s="70" t="s">
        <v>147</v>
      </c>
      <c r="E51" s="549" t="s">
        <v>124</v>
      </c>
      <c r="F51" s="550"/>
      <c r="G51" s="550"/>
      <c r="H51" s="551"/>
      <c r="I51" s="67" t="e">
        <f>新たな自己評価・市町村評価様式!Z173</f>
        <v>#N/A</v>
      </c>
      <c r="J51" s="68" t="str">
        <f>新たな自己評価・市町村評価様式!Y173</f>
        <v/>
      </c>
      <c r="K51" s="75"/>
      <c r="N51" s="564" t="str">
        <f>IF(新たな自己評価・市町村評価様式!B251="","-",新たな自己評価・市町村評価様式!B251)</f>
        <v>-</v>
      </c>
      <c r="O51" s="565"/>
      <c r="P51" s="566"/>
    </row>
    <row r="52" spans="3:24" ht="27" customHeight="1" x14ac:dyDescent="0.2">
      <c r="C52" s="69"/>
      <c r="D52" s="70"/>
      <c r="E52" s="555" t="s">
        <v>243</v>
      </c>
      <c r="F52" s="556"/>
      <c r="G52" s="556"/>
      <c r="H52" s="557"/>
      <c r="I52" s="67" t="e">
        <f>新たな自己評価・市町村評価様式!Z174</f>
        <v>#N/A</v>
      </c>
      <c r="J52" s="68" t="str">
        <f>新たな自己評価・市町村評価様式!Y174</f>
        <v/>
      </c>
      <c r="K52" s="75"/>
      <c r="N52" s="567"/>
      <c r="O52" s="568"/>
      <c r="P52" s="569"/>
    </row>
    <row r="53" spans="3:24" ht="42.6" customHeight="1" x14ac:dyDescent="0.2">
      <c r="C53" s="72"/>
      <c r="D53" s="73" t="s">
        <v>147</v>
      </c>
      <c r="E53" s="549" t="s">
        <v>220</v>
      </c>
      <c r="F53" s="550"/>
      <c r="G53" s="550"/>
      <c r="H53" s="551"/>
      <c r="I53" s="67" t="e">
        <f>新たな自己評価・市町村評価様式!Z175</f>
        <v>#N/A</v>
      </c>
      <c r="J53" s="68" t="str">
        <f>新たな自己評価・市町村評価様式!Y175</f>
        <v/>
      </c>
      <c r="K53" s="74"/>
      <c r="N53" s="570"/>
      <c r="O53" s="571"/>
      <c r="P53" s="572"/>
    </row>
    <row r="54" spans="3:24" ht="45" customHeight="1" x14ac:dyDescent="0.2"/>
    <row r="61" spans="3:24" x14ac:dyDescent="0.2">
      <c r="V61" s="39" t="s">
        <v>146</v>
      </c>
      <c r="W61" s="39" t="s">
        <v>180</v>
      </c>
      <c r="X61" s="40" t="e">
        <f>K14</f>
        <v>#DIV/0!</v>
      </c>
    </row>
    <row r="62" spans="3:24" x14ac:dyDescent="0.2">
      <c r="V62" s="39" t="s">
        <v>146</v>
      </c>
      <c r="W62" s="39" t="s">
        <v>179</v>
      </c>
      <c r="X62" s="40" t="e">
        <f>K21</f>
        <v>#DIV/0!</v>
      </c>
    </row>
    <row r="63" spans="3:24" x14ac:dyDescent="0.2">
      <c r="V63" s="39" t="s">
        <v>151</v>
      </c>
      <c r="W63" s="39" t="s">
        <v>179</v>
      </c>
      <c r="X63" s="40" t="e">
        <f>K49</f>
        <v>#DIV/0!</v>
      </c>
    </row>
    <row r="64" spans="3:24" x14ac:dyDescent="0.2">
      <c r="I64" s="124"/>
      <c r="V64" s="39" t="s">
        <v>151</v>
      </c>
      <c r="W64" s="39" t="s">
        <v>180</v>
      </c>
      <c r="X64" s="40" t="e">
        <f>K44</f>
        <v>#DIV/0!</v>
      </c>
    </row>
    <row r="65" spans="22:24" x14ac:dyDescent="0.2">
      <c r="V65" s="39" t="s">
        <v>151</v>
      </c>
      <c r="W65" s="39" t="s">
        <v>169</v>
      </c>
      <c r="X65" s="40" t="e">
        <f>K38</f>
        <v>#DIV/0!</v>
      </c>
    </row>
    <row r="66" spans="22:24" x14ac:dyDescent="0.2">
      <c r="V66" s="39" t="s">
        <v>152</v>
      </c>
      <c r="W66" s="39" t="s">
        <v>169</v>
      </c>
      <c r="X66" s="40" t="e">
        <f>K6</f>
        <v>#DIV/0!</v>
      </c>
    </row>
  </sheetData>
  <mergeCells count="31">
    <mergeCell ref="I26:I27"/>
    <mergeCell ref="J26:J27"/>
    <mergeCell ref="N46:P48"/>
    <mergeCell ref="N51:P53"/>
    <mergeCell ref="E6:H6"/>
    <mergeCell ref="E7:H7"/>
    <mergeCell ref="E8:H8"/>
    <mergeCell ref="E9:H9"/>
    <mergeCell ref="E10:H10"/>
    <mergeCell ref="E11:H11"/>
    <mergeCell ref="E14:H14"/>
    <mergeCell ref="E16:H16"/>
    <mergeCell ref="E17:H17"/>
    <mergeCell ref="E21:H21"/>
    <mergeCell ref="E53:H53"/>
    <mergeCell ref="E45:H45"/>
    <mergeCell ref="C26:C27"/>
    <mergeCell ref="E26:E27"/>
    <mergeCell ref="F26:F27"/>
    <mergeCell ref="E38:H38"/>
    <mergeCell ref="E39:H39"/>
    <mergeCell ref="E46:H46"/>
    <mergeCell ref="E49:H49"/>
    <mergeCell ref="E50:H50"/>
    <mergeCell ref="E51:H51"/>
    <mergeCell ref="E52:H52"/>
    <mergeCell ref="E15:H15"/>
    <mergeCell ref="E22:H22"/>
    <mergeCell ref="E40:H40"/>
    <mergeCell ref="E44:H44"/>
    <mergeCell ref="E41:H41"/>
  </mergeCells>
  <phoneticPr fontId="5"/>
  <pageMargins left="0.59055118110236227" right="0.59055118110236227" top="0.59055118110236227" bottom="0.59055118110236227" header="0.31496062992125984" footer="0.31496062992125984"/>
  <pageSetup paperSize="8" scale="99"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00B050"/>
  </sheetPr>
  <dimension ref="A1:X66"/>
  <sheetViews>
    <sheetView workbookViewId="0"/>
  </sheetViews>
  <sheetFormatPr defaultRowHeight="13.2" x14ac:dyDescent="0.2"/>
  <cols>
    <col min="1" max="2" width="2.77734375" customWidth="1"/>
    <col min="3" max="3" width="8.77734375" customWidth="1"/>
    <col min="4" max="4" width="13.88671875" hidden="1" customWidth="1"/>
    <col min="5" max="8" width="14.88671875" customWidth="1"/>
    <col min="9" max="10" width="10.77734375" style="32" customWidth="1"/>
    <col min="11" max="11" width="9.109375" style="37" customWidth="1"/>
    <col min="12" max="13" width="4.77734375" style="37" customWidth="1"/>
    <col min="14" max="14" width="4.77734375" customWidth="1"/>
    <col min="15" max="15" width="70.21875" bestFit="1" customWidth="1"/>
    <col min="16" max="17" width="11.77734375" customWidth="1"/>
    <col min="22" max="22" width="20.21875" customWidth="1"/>
    <col min="23" max="23" width="43.44140625" bestFit="1" customWidth="1"/>
    <col min="24" max="24" width="12.44140625" customWidth="1"/>
    <col min="26" max="26" width="12.6640625" bestFit="1" customWidth="1"/>
    <col min="27" max="28" width="14" customWidth="1"/>
  </cols>
  <sheetData>
    <row r="1" spans="1:17" ht="26.4" customHeight="1" x14ac:dyDescent="0.2">
      <c r="A1" s="83" t="s">
        <v>221</v>
      </c>
      <c r="B1" s="84"/>
      <c r="C1" s="84"/>
      <c r="D1" s="84"/>
      <c r="E1" s="84"/>
      <c r="F1" s="84"/>
      <c r="G1" s="84"/>
      <c r="H1" s="84"/>
      <c r="I1" s="85"/>
      <c r="J1" s="85"/>
      <c r="K1" s="86"/>
      <c r="L1" s="86"/>
      <c r="M1" s="86"/>
      <c r="N1" s="84"/>
      <c r="O1" s="84"/>
      <c r="P1" s="84"/>
      <c r="Q1" s="84"/>
    </row>
    <row r="2" spans="1:17" ht="7.95" customHeight="1" x14ac:dyDescent="0.2">
      <c r="A2" s="43"/>
    </row>
    <row r="3" spans="1:17" ht="16.2" x14ac:dyDescent="0.2">
      <c r="B3" s="78" t="s">
        <v>171</v>
      </c>
      <c r="M3" s="87"/>
      <c r="N3" s="76"/>
      <c r="O3" s="76"/>
      <c r="P3" s="76"/>
    </row>
    <row r="4" spans="1:17" x14ac:dyDescent="0.2">
      <c r="M4" s="87"/>
      <c r="N4" s="76"/>
      <c r="O4" s="76"/>
      <c r="P4" s="76"/>
    </row>
    <row r="5" spans="1:17" x14ac:dyDescent="0.2">
      <c r="C5" s="49" t="s">
        <v>170</v>
      </c>
      <c r="D5" s="50"/>
      <c r="E5" s="127"/>
      <c r="F5" s="127"/>
      <c r="G5" s="127"/>
      <c r="H5" s="128"/>
      <c r="I5" s="51" t="s">
        <v>415</v>
      </c>
      <c r="J5" s="51" t="s">
        <v>166</v>
      </c>
      <c r="K5" s="52" t="s">
        <v>168</v>
      </c>
      <c r="M5" s="87"/>
      <c r="N5" s="76"/>
      <c r="O5" s="76"/>
      <c r="P5" s="76"/>
    </row>
    <row r="6" spans="1:17" ht="13.5" customHeight="1" x14ac:dyDescent="0.2">
      <c r="C6" s="53"/>
      <c r="D6" s="54" t="s">
        <v>16</v>
      </c>
      <c r="E6" s="546" t="s">
        <v>20</v>
      </c>
      <c r="F6" s="547"/>
      <c r="G6" s="547"/>
      <c r="H6" s="548"/>
      <c r="I6" s="172" t="e">
        <f>新たな自己評価・市町村評価様式!Z59</f>
        <v>#N/A</v>
      </c>
      <c r="J6" s="81" t="str">
        <f>新たな自己評価・市町村評価様式!Y59</f>
        <v/>
      </c>
      <c r="K6" s="55" t="e">
        <f>AVERAGE(J6:J11)</f>
        <v>#DIV/0!</v>
      </c>
      <c r="M6" s="87"/>
      <c r="N6" s="76"/>
      <c r="O6" s="76"/>
      <c r="P6" s="76"/>
      <c r="Q6" s="33"/>
    </row>
    <row r="7" spans="1:17" ht="13.5" customHeight="1" x14ac:dyDescent="0.2">
      <c r="C7" s="53"/>
      <c r="D7" s="54"/>
      <c r="E7" s="546" t="s">
        <v>123</v>
      </c>
      <c r="F7" s="547"/>
      <c r="G7" s="547"/>
      <c r="H7" s="548"/>
      <c r="I7" s="172" t="e">
        <f>新たな自己評価・市町村評価様式!Z60</f>
        <v>#N/A</v>
      </c>
      <c r="J7" s="81" t="str">
        <f>新たな自己評価・市町村評価様式!Y60</f>
        <v/>
      </c>
      <c r="K7" s="56"/>
      <c r="M7" s="87"/>
      <c r="N7" s="76"/>
      <c r="O7" s="76"/>
      <c r="P7" s="76"/>
      <c r="Q7" s="33"/>
    </row>
    <row r="8" spans="1:17" ht="13.5" customHeight="1" x14ac:dyDescent="0.2">
      <c r="C8" s="53"/>
      <c r="D8" s="54" t="s">
        <v>17</v>
      </c>
      <c r="E8" s="546" t="s">
        <v>21</v>
      </c>
      <c r="F8" s="547"/>
      <c r="G8" s="547"/>
      <c r="H8" s="548"/>
      <c r="I8" s="172" t="e">
        <f>新たな自己評価・市町村評価様式!Z62</f>
        <v>#N/A</v>
      </c>
      <c r="J8" s="81" t="str">
        <f>新たな自己評価・市町村評価様式!Y62</f>
        <v/>
      </c>
      <c r="K8" s="56"/>
      <c r="M8" s="87"/>
      <c r="N8" s="76"/>
      <c r="O8" s="76"/>
      <c r="P8" s="76"/>
    </row>
    <row r="9" spans="1:17" ht="13.5" customHeight="1" x14ac:dyDescent="0.2">
      <c r="C9" s="53"/>
      <c r="D9" s="54"/>
      <c r="E9" s="546" t="s">
        <v>22</v>
      </c>
      <c r="F9" s="547"/>
      <c r="G9" s="547"/>
      <c r="H9" s="548"/>
      <c r="I9" s="172" t="e">
        <f>新たな自己評価・市町村評価様式!Z63</f>
        <v>#N/A</v>
      </c>
      <c r="J9" s="81" t="str">
        <f>新たな自己評価・市町村評価様式!Y63</f>
        <v/>
      </c>
      <c r="K9" s="56"/>
      <c r="M9" s="87"/>
      <c r="N9" s="76"/>
      <c r="O9" s="76"/>
      <c r="P9" s="76"/>
      <c r="Q9" s="33"/>
    </row>
    <row r="10" spans="1:17" ht="13.5" customHeight="1" x14ac:dyDescent="0.2">
      <c r="C10" s="53"/>
      <c r="D10" s="54"/>
      <c r="E10" s="546" t="s">
        <v>23</v>
      </c>
      <c r="F10" s="547"/>
      <c r="G10" s="547"/>
      <c r="H10" s="548"/>
      <c r="I10" s="172" t="e">
        <f>新たな自己評価・市町村評価様式!Z64</f>
        <v>#N/A</v>
      </c>
      <c r="J10" s="81" t="str">
        <f>新たな自己評価・市町村評価様式!Y64</f>
        <v/>
      </c>
      <c r="K10" s="56"/>
      <c r="M10" s="87"/>
      <c r="N10" s="76"/>
      <c r="O10" s="76"/>
      <c r="P10" s="76"/>
      <c r="Q10" s="33"/>
    </row>
    <row r="11" spans="1:17" ht="13.5" customHeight="1" x14ac:dyDescent="0.2">
      <c r="C11" s="57"/>
      <c r="D11" s="58"/>
      <c r="E11" s="546" t="s">
        <v>24</v>
      </c>
      <c r="F11" s="547"/>
      <c r="G11" s="547"/>
      <c r="H11" s="548"/>
      <c r="I11" s="172" t="e">
        <f>新たな自己評価・市町村評価様式!Z65</f>
        <v>#N/A</v>
      </c>
      <c r="J11" s="81" t="str">
        <f>新たな自己評価・市町村評価様式!Y65</f>
        <v/>
      </c>
      <c r="K11" s="59"/>
      <c r="M11" s="87"/>
      <c r="N11" s="76"/>
      <c r="O11" s="76"/>
      <c r="P11" s="76"/>
      <c r="Q11" s="33"/>
    </row>
    <row r="12" spans="1:17" x14ac:dyDescent="0.2">
      <c r="C12" s="8"/>
      <c r="D12" s="8"/>
      <c r="E12" s="48"/>
      <c r="F12" s="48"/>
      <c r="G12" s="48"/>
      <c r="H12" s="48"/>
      <c r="I12" s="173"/>
      <c r="J12" s="82"/>
      <c r="M12" s="87"/>
      <c r="N12" s="76"/>
      <c r="O12" s="76"/>
      <c r="P12" s="76"/>
      <c r="Q12" s="33"/>
    </row>
    <row r="13" spans="1:17" x14ac:dyDescent="0.2">
      <c r="C13" s="49" t="s">
        <v>177</v>
      </c>
      <c r="D13" s="50"/>
      <c r="E13" s="129"/>
      <c r="F13" s="129"/>
      <c r="G13" s="129"/>
      <c r="H13" s="130"/>
      <c r="I13" s="51" t="s">
        <v>415</v>
      </c>
      <c r="J13" s="81" t="s">
        <v>166</v>
      </c>
      <c r="K13" s="52" t="s">
        <v>168</v>
      </c>
      <c r="M13" s="87"/>
      <c r="N13" s="77"/>
      <c r="O13" s="77"/>
      <c r="P13" s="77"/>
      <c r="Q13" s="33"/>
    </row>
    <row r="14" spans="1:17" ht="13.5" customHeight="1" x14ac:dyDescent="0.2">
      <c r="C14" s="53"/>
      <c r="D14" s="54" t="s">
        <v>16</v>
      </c>
      <c r="E14" s="546" t="s">
        <v>19</v>
      </c>
      <c r="F14" s="547"/>
      <c r="G14" s="547"/>
      <c r="H14" s="548"/>
      <c r="I14" s="172" t="e">
        <f>新たな自己評価・市町村評価様式!Z61</f>
        <v>#N/A</v>
      </c>
      <c r="J14" s="81" t="str">
        <f>新たな自己評価・市町村評価様式!Y61</f>
        <v/>
      </c>
      <c r="K14" s="55" t="e">
        <f>AVERAGE(J14:J18)</f>
        <v>#DIV/0!</v>
      </c>
      <c r="M14" s="87"/>
      <c r="N14" s="77"/>
      <c r="O14" s="77"/>
      <c r="P14" s="77"/>
      <c r="Q14" s="33"/>
    </row>
    <row r="15" spans="1:17" x14ac:dyDescent="0.2">
      <c r="C15" s="53"/>
      <c r="D15" s="54"/>
      <c r="E15" s="546" t="s">
        <v>347</v>
      </c>
      <c r="F15" s="547"/>
      <c r="G15" s="547"/>
      <c r="H15" s="548"/>
      <c r="I15" s="172" t="str">
        <f>新たな自己評価・市町村評価様式!Z75</f>
        <v>-</v>
      </c>
      <c r="J15" s="81" t="str">
        <f>新たな自己評価・市町村評価様式!Y75</f>
        <v>-</v>
      </c>
      <c r="K15" s="56"/>
      <c r="M15" s="87"/>
      <c r="N15" s="77"/>
      <c r="O15" s="77"/>
      <c r="P15" s="77"/>
      <c r="Q15" s="33"/>
    </row>
    <row r="16" spans="1:17" ht="13.5" customHeight="1" x14ac:dyDescent="0.2">
      <c r="C16" s="53"/>
      <c r="D16" s="54" t="s">
        <v>147</v>
      </c>
      <c r="E16" s="546" t="s">
        <v>341</v>
      </c>
      <c r="F16" s="547"/>
      <c r="G16" s="547"/>
      <c r="H16" s="548"/>
      <c r="I16" s="172" t="str">
        <f>新たな自己評価・市町村評価様式!Z82</f>
        <v>-</v>
      </c>
      <c r="J16" s="81" t="str">
        <f>新たな自己評価・市町村評価様式!Y82</f>
        <v>-</v>
      </c>
      <c r="K16" s="56"/>
      <c r="M16" s="87"/>
      <c r="N16" s="77"/>
      <c r="O16" s="77"/>
      <c r="P16" s="77"/>
      <c r="Q16" s="33"/>
    </row>
    <row r="17" spans="2:17" x14ac:dyDescent="0.2">
      <c r="C17" s="53"/>
      <c r="D17" s="54" t="s">
        <v>17</v>
      </c>
      <c r="E17" s="546" t="s">
        <v>342</v>
      </c>
      <c r="F17" s="547"/>
      <c r="G17" s="547"/>
      <c r="H17" s="548"/>
      <c r="I17" s="172" t="e">
        <f>新たな自己評価・市町村評価様式!Z116</f>
        <v>#N/A</v>
      </c>
      <c r="J17" s="81" t="str">
        <f>新たな自己評価・市町村評価様式!Y116</f>
        <v>-</v>
      </c>
      <c r="K17" s="56"/>
      <c r="M17" s="87"/>
      <c r="N17" s="77"/>
      <c r="O17" s="77"/>
      <c r="P17" s="77"/>
      <c r="Q17" s="33"/>
    </row>
    <row r="18" spans="2:17" x14ac:dyDescent="0.2">
      <c r="C18" s="57"/>
      <c r="D18" s="58" t="s">
        <v>147</v>
      </c>
      <c r="E18" s="169" t="s">
        <v>150</v>
      </c>
      <c r="F18" s="170"/>
      <c r="G18" s="170"/>
      <c r="H18" s="171"/>
      <c r="I18" s="172" t="e">
        <f>新たな自己評価・市町村評価様式!Z121</f>
        <v>#N/A</v>
      </c>
      <c r="J18" s="81" t="str">
        <f>新たな自己評価・市町村評価様式!Y121</f>
        <v>-</v>
      </c>
      <c r="K18" s="59"/>
      <c r="M18" s="87"/>
      <c r="N18" s="77"/>
      <c r="O18" s="77"/>
      <c r="P18" s="77"/>
      <c r="Q18" s="33"/>
    </row>
    <row r="19" spans="2:17" x14ac:dyDescent="0.2">
      <c r="C19" s="8"/>
      <c r="D19" s="8"/>
      <c r="E19" s="48"/>
      <c r="F19" s="48"/>
      <c r="G19" s="48"/>
      <c r="H19" s="48"/>
      <c r="I19" s="173"/>
      <c r="J19" s="82"/>
      <c r="M19" s="87"/>
      <c r="N19" s="77"/>
      <c r="O19" s="77"/>
      <c r="P19" s="77"/>
      <c r="Q19" s="33"/>
    </row>
    <row r="20" spans="2:17" ht="13.5" customHeight="1" x14ac:dyDescent="0.2">
      <c r="C20" s="49" t="s">
        <v>178</v>
      </c>
      <c r="D20" s="50"/>
      <c r="E20" s="129"/>
      <c r="F20" s="129"/>
      <c r="G20" s="129"/>
      <c r="H20" s="130"/>
      <c r="I20" s="51" t="s">
        <v>415</v>
      </c>
      <c r="J20" s="81" t="s">
        <v>166</v>
      </c>
      <c r="K20" s="52" t="s">
        <v>168</v>
      </c>
      <c r="M20" s="87"/>
      <c r="N20" s="77"/>
      <c r="O20" s="77"/>
      <c r="P20" s="77"/>
      <c r="Q20" s="33"/>
    </row>
    <row r="21" spans="2:17" ht="13.5" customHeight="1" x14ac:dyDescent="0.2">
      <c r="C21" s="53"/>
      <c r="D21" s="54" t="s">
        <v>18</v>
      </c>
      <c r="E21" s="546" t="s">
        <v>25</v>
      </c>
      <c r="F21" s="547"/>
      <c r="G21" s="547"/>
      <c r="H21" s="548"/>
      <c r="I21" s="172" t="e">
        <f>新たな自己評価・市町村評価様式!Z67</f>
        <v>#N/A</v>
      </c>
      <c r="J21" s="81" t="str">
        <f>新たな自己評価・市町村評価様式!Y67</f>
        <v/>
      </c>
      <c r="K21" s="55" t="e">
        <f>AVERAGE(J21:J22)</f>
        <v>#DIV/0!</v>
      </c>
      <c r="M21" s="87"/>
      <c r="N21" s="77"/>
      <c r="O21" s="77"/>
      <c r="P21" s="77"/>
      <c r="Q21" s="33"/>
    </row>
    <row r="22" spans="2:17" x14ac:dyDescent="0.2">
      <c r="C22" s="57"/>
      <c r="D22" s="58" t="s">
        <v>147</v>
      </c>
      <c r="E22" s="546" t="s">
        <v>343</v>
      </c>
      <c r="F22" s="547"/>
      <c r="G22" s="547"/>
      <c r="H22" s="548"/>
      <c r="I22" s="172" t="e">
        <f>新たな自己評価・市町村評価様式!Z103</f>
        <v>#N/A</v>
      </c>
      <c r="J22" s="81" t="str">
        <f>新たな自己評価・市町村評価様式!Y103</f>
        <v>-</v>
      </c>
      <c r="K22" s="59"/>
      <c r="N22" s="77"/>
      <c r="O22" s="77"/>
      <c r="P22" s="77"/>
      <c r="Q22" s="33"/>
    </row>
    <row r="23" spans="2:17" x14ac:dyDescent="0.2">
      <c r="C23" s="8"/>
      <c r="D23" s="8"/>
      <c r="E23" s="48"/>
      <c r="F23" s="48"/>
      <c r="G23" s="48"/>
      <c r="H23" s="48"/>
      <c r="Q23" s="33"/>
    </row>
    <row r="24" spans="2:17" ht="16.2" x14ac:dyDescent="0.2">
      <c r="B24" s="78" t="s">
        <v>251</v>
      </c>
      <c r="C24" s="8"/>
      <c r="D24" s="8"/>
      <c r="E24" s="8"/>
      <c r="F24" s="8"/>
      <c r="G24" s="8"/>
      <c r="H24" s="8"/>
      <c r="M24" s="38" t="s">
        <v>173</v>
      </c>
      <c r="Q24" s="33"/>
    </row>
    <row r="25" spans="2:17" x14ac:dyDescent="0.2">
      <c r="C25" s="8"/>
      <c r="D25" s="8"/>
      <c r="E25" s="8"/>
      <c r="F25" s="8"/>
      <c r="G25" s="8"/>
      <c r="H25" s="8"/>
      <c r="Q25" s="33"/>
    </row>
    <row r="26" spans="2:17" ht="13.5" customHeight="1" x14ac:dyDescent="0.2">
      <c r="C26" s="558"/>
      <c r="D26" s="8"/>
      <c r="E26" s="560" t="s">
        <v>148</v>
      </c>
      <c r="F26" s="560" t="s">
        <v>226</v>
      </c>
      <c r="H26" s="134"/>
      <c r="I26" s="562" t="s">
        <v>250</v>
      </c>
      <c r="J26" s="563" t="s">
        <v>249</v>
      </c>
      <c r="N26" s="88" t="s">
        <v>170</v>
      </c>
      <c r="O26" s="45"/>
      <c r="P26" s="42" t="s">
        <v>415</v>
      </c>
      <c r="Q26" s="44" t="s">
        <v>209</v>
      </c>
    </row>
    <row r="27" spans="2:17" x14ac:dyDescent="0.2">
      <c r="C27" s="559"/>
      <c r="D27" s="8"/>
      <c r="E27" s="561"/>
      <c r="F27" s="561"/>
      <c r="H27" s="135"/>
      <c r="I27" s="562"/>
      <c r="J27" s="563"/>
      <c r="N27" s="11"/>
      <c r="O27" s="41" t="s">
        <v>78</v>
      </c>
      <c r="P27" s="44" t="e">
        <f ca="1">新たな自己評価・市町村評価様式!Z202</f>
        <v>#VALUE!</v>
      </c>
      <c r="Q27" s="44">
        <f>新たな自己評価・市町村評価様式!Z262</f>
        <v>0</v>
      </c>
    </row>
    <row r="28" spans="2:17" x14ac:dyDescent="0.2">
      <c r="C28" s="61" t="s">
        <v>244</v>
      </c>
      <c r="D28" s="8"/>
      <c r="E28" s="62">
        <f>新たな自己評価・市町村評価様式!J86</f>
        <v>0</v>
      </c>
      <c r="F28" s="63">
        <f>新たな自己評価・市町村評価様式!J107</f>
        <v>0</v>
      </c>
      <c r="H28" s="174" t="s">
        <v>228</v>
      </c>
      <c r="I28" s="168">
        <f>新たな自己評価・市町村評価様式!J94</f>
        <v>0</v>
      </c>
      <c r="J28" s="168">
        <f>新たな自己評価・市町村評価様式!M94</f>
        <v>0</v>
      </c>
      <c r="N28" s="18"/>
      <c r="O28" s="41" t="s">
        <v>75</v>
      </c>
      <c r="P28" s="44" t="e">
        <f ca="1">新たな自己評価・市町村評価様式!Z203</f>
        <v>#VALUE!</v>
      </c>
      <c r="Q28" s="44">
        <f>新たな自己評価・市町村評価様式!Z263</f>
        <v>0</v>
      </c>
    </row>
    <row r="29" spans="2:17" x14ac:dyDescent="0.2">
      <c r="C29" s="61" t="s">
        <v>245</v>
      </c>
      <c r="D29" s="8"/>
      <c r="E29" s="62">
        <f>新たな自己評価・市町村評価様式!J87</f>
        <v>0</v>
      </c>
      <c r="F29" s="63">
        <f>新たな自己評価・市町村評価様式!J108</f>
        <v>0</v>
      </c>
      <c r="H29" s="175" t="s">
        <v>229</v>
      </c>
      <c r="I29" s="168">
        <f>新たな自己評価・市町村評価様式!J95</f>
        <v>0</v>
      </c>
      <c r="J29" s="168">
        <f>新たな自己評価・市町村評価様式!M95</f>
        <v>0</v>
      </c>
      <c r="N29" s="8"/>
    </row>
    <row r="30" spans="2:17" x14ac:dyDescent="0.2">
      <c r="C30" s="61" t="s">
        <v>246</v>
      </c>
      <c r="D30" s="8"/>
      <c r="E30" s="62">
        <f>新たな自己評価・市町村評価様式!J88</f>
        <v>0</v>
      </c>
      <c r="F30" s="63">
        <f>新たな自己評価・市町村評価様式!J109</f>
        <v>0</v>
      </c>
      <c r="H30" s="175" t="s">
        <v>230</v>
      </c>
      <c r="I30" s="168">
        <f>新たな自己評価・市町村評価様式!J96</f>
        <v>0</v>
      </c>
      <c r="J30" s="168">
        <f>新たな自己評価・市町村評価様式!M96</f>
        <v>0</v>
      </c>
      <c r="N30" s="88" t="s">
        <v>177</v>
      </c>
      <c r="O30" s="45"/>
      <c r="P30" s="42" t="s">
        <v>415</v>
      </c>
      <c r="Q30" s="42" t="s">
        <v>209</v>
      </c>
    </row>
    <row r="31" spans="2:17" x14ac:dyDescent="0.2">
      <c r="C31" s="61" t="s">
        <v>247</v>
      </c>
      <c r="D31" s="8"/>
      <c r="E31" s="62">
        <f>新たな自己評価・市町村評価様式!J89</f>
        <v>0</v>
      </c>
      <c r="F31" s="63">
        <f>新たな自己評価・市町村評価様式!J110</f>
        <v>0</v>
      </c>
      <c r="H31" s="175" t="s">
        <v>231</v>
      </c>
      <c r="I31" s="168">
        <f>新たな自己評価・市町村評価様式!J97</f>
        <v>0</v>
      </c>
      <c r="J31" s="168">
        <f>新たな自己評価・市町村評価様式!M97</f>
        <v>0</v>
      </c>
      <c r="N31" s="11"/>
      <c r="O31" s="41" t="s">
        <v>79</v>
      </c>
      <c r="P31" s="44" t="e">
        <f ca="1">新たな自己評価・市町村評価様式!Z204</f>
        <v>#VALUE!</v>
      </c>
      <c r="Q31" s="44">
        <f>新たな自己評価・市町村評価様式!Z264</f>
        <v>0</v>
      </c>
    </row>
    <row r="32" spans="2:17" x14ac:dyDescent="0.2">
      <c r="C32" s="61" t="s">
        <v>248</v>
      </c>
      <c r="D32" s="8"/>
      <c r="E32" s="62">
        <f>新たな自己評価・市町村評価様式!J90</f>
        <v>0</v>
      </c>
      <c r="F32" s="63">
        <f>新たな自己評価・市町村評価様式!J111</f>
        <v>0</v>
      </c>
      <c r="H32" s="8"/>
      <c r="N32" s="11"/>
      <c r="O32" s="41" t="s">
        <v>77</v>
      </c>
      <c r="P32" s="44" t="e">
        <f ca="1">新たな自己評価・市町村評価様式!Z205</f>
        <v>#VALUE!</v>
      </c>
      <c r="Q32" s="44">
        <f>新たな自己評価・市町村評価様式!Z265</f>
        <v>0</v>
      </c>
    </row>
    <row r="33" spans="2:17" x14ac:dyDescent="0.2">
      <c r="C33" s="8"/>
      <c r="D33" s="8"/>
      <c r="E33" s="8"/>
      <c r="F33" s="8"/>
      <c r="G33" s="8"/>
      <c r="H33" s="8"/>
      <c r="N33" s="11"/>
      <c r="O33" s="41" t="s">
        <v>69</v>
      </c>
      <c r="P33" s="44" t="e">
        <f ca="1">新たな自己評価・市町村評価様式!Z206</f>
        <v>#VALUE!</v>
      </c>
      <c r="Q33" s="44">
        <f>新たな自己評価・市町村評価様式!Z266</f>
        <v>0</v>
      </c>
    </row>
    <row r="34" spans="2:17" x14ac:dyDescent="0.2">
      <c r="C34" s="8"/>
      <c r="D34" s="8"/>
      <c r="E34" s="8"/>
      <c r="F34" s="8"/>
      <c r="G34" s="8"/>
      <c r="H34" s="8"/>
      <c r="N34" s="11"/>
      <c r="O34" s="41" t="s">
        <v>70</v>
      </c>
      <c r="P34" s="44" t="e">
        <f ca="1">新たな自己評価・市町村評価様式!Z207</f>
        <v>#VALUE!</v>
      </c>
      <c r="Q34" s="44">
        <f>新たな自己評価・市町村評価様式!Z267</f>
        <v>0</v>
      </c>
    </row>
    <row r="35" spans="2:17" ht="16.2" x14ac:dyDescent="0.2">
      <c r="B35" s="78" t="s">
        <v>172</v>
      </c>
      <c r="C35" s="8"/>
      <c r="D35" s="8"/>
      <c r="E35" s="8"/>
      <c r="F35" s="8"/>
      <c r="G35" s="8"/>
      <c r="H35" s="8"/>
      <c r="N35" s="18"/>
      <c r="O35" s="41" t="s">
        <v>71</v>
      </c>
      <c r="P35" s="44" t="e">
        <f ca="1">新たな自己評価・市町村評価様式!Z208</f>
        <v>#VALUE!</v>
      </c>
      <c r="Q35" s="44">
        <f>新たな自己評価・市町村評価様式!Z268</f>
        <v>0</v>
      </c>
    </row>
    <row r="36" spans="2:17" x14ac:dyDescent="0.2">
      <c r="B36" s="36"/>
      <c r="C36" s="8"/>
      <c r="D36" s="8"/>
      <c r="E36" s="48"/>
      <c r="F36" s="48"/>
      <c r="G36" s="48"/>
      <c r="H36" s="48"/>
      <c r="N36" s="8"/>
      <c r="P36" s="32"/>
      <c r="Q36" s="32"/>
    </row>
    <row r="37" spans="2:17" x14ac:dyDescent="0.2">
      <c r="C37" s="64" t="s">
        <v>170</v>
      </c>
      <c r="D37" s="65"/>
      <c r="E37" s="66"/>
      <c r="F37" s="66"/>
      <c r="G37" s="66"/>
      <c r="H37" s="66"/>
      <c r="I37" s="67" t="s">
        <v>415</v>
      </c>
      <c r="J37" s="67" t="s">
        <v>166</v>
      </c>
      <c r="K37" s="68" t="s">
        <v>168</v>
      </c>
      <c r="N37" s="88" t="s">
        <v>178</v>
      </c>
      <c r="O37" s="45"/>
      <c r="P37" s="42" t="s">
        <v>415</v>
      </c>
      <c r="Q37" s="42" t="s">
        <v>209</v>
      </c>
    </row>
    <row r="38" spans="2:17" x14ac:dyDescent="0.2">
      <c r="C38" s="69"/>
      <c r="D38" s="70" t="s">
        <v>147</v>
      </c>
      <c r="E38" s="549" t="s">
        <v>222</v>
      </c>
      <c r="F38" s="550"/>
      <c r="G38" s="550"/>
      <c r="H38" s="551"/>
      <c r="I38" s="67" t="e">
        <f>新たな自己評価・市町村評価様式!Z164</f>
        <v>#N/A</v>
      </c>
      <c r="J38" s="68" t="str">
        <f>新たな自己評価・市町村評価様式!Y164</f>
        <v/>
      </c>
      <c r="K38" s="71" t="e">
        <f>AVERAGE(J38:J41)</f>
        <v>#DIV/0!</v>
      </c>
      <c r="N38" s="46"/>
      <c r="O38" s="41" t="s">
        <v>137</v>
      </c>
      <c r="P38" s="44" t="e">
        <f ca="1">新たな自己評価・市町村評価様式!Z209</f>
        <v>#VALUE!</v>
      </c>
      <c r="Q38" s="44">
        <f>新たな自己評価・市町村評価様式!Z269</f>
        <v>0</v>
      </c>
    </row>
    <row r="39" spans="2:17" x14ac:dyDescent="0.2">
      <c r="C39" s="69"/>
      <c r="D39" s="70"/>
      <c r="E39" s="549" t="s">
        <v>224</v>
      </c>
      <c r="F39" s="550"/>
      <c r="G39" s="550"/>
      <c r="H39" s="551"/>
      <c r="I39" s="67" t="e">
        <f>新たな自己評価・市町村評価様式!Z165</f>
        <v>#N/A</v>
      </c>
      <c r="J39" s="68" t="str">
        <f>新たな自己評価・市町村評価様式!Y165</f>
        <v/>
      </c>
      <c r="K39" s="75"/>
      <c r="N39" s="46"/>
      <c r="O39" s="41" t="s">
        <v>72</v>
      </c>
      <c r="P39" s="44" t="e">
        <f ca="1">新たな自己評価・市町村評価様式!Z210</f>
        <v>#VALUE!</v>
      </c>
      <c r="Q39" s="44">
        <f>新たな自己評価・市町村評価様式!Z270</f>
        <v>0</v>
      </c>
    </row>
    <row r="40" spans="2:17" ht="13.5" customHeight="1" x14ac:dyDescent="0.2">
      <c r="C40" s="69"/>
      <c r="D40" s="70" t="s">
        <v>147</v>
      </c>
      <c r="E40" s="549" t="s">
        <v>240</v>
      </c>
      <c r="F40" s="550"/>
      <c r="G40" s="550"/>
      <c r="H40" s="551"/>
      <c r="I40" s="67" t="e">
        <f>新たな自己評価・市町村評価様式!Z166</f>
        <v>#N/A</v>
      </c>
      <c r="J40" s="68" t="str">
        <f>新たな自己評価・市町村評価様式!Y166</f>
        <v/>
      </c>
      <c r="K40" s="75"/>
      <c r="N40" s="46"/>
      <c r="O40" s="41" t="s">
        <v>138</v>
      </c>
      <c r="P40" s="44" t="e">
        <f ca="1">新たな自己評価・市町村評価様式!Z211</f>
        <v>#VALUE!</v>
      </c>
      <c r="Q40" s="44">
        <f>新たな自己評価・市町村評価様式!Z271</f>
        <v>0</v>
      </c>
    </row>
    <row r="41" spans="2:17" ht="13.5" customHeight="1" x14ac:dyDescent="0.2">
      <c r="C41" s="72"/>
      <c r="D41" s="73"/>
      <c r="E41" s="552" t="s">
        <v>241</v>
      </c>
      <c r="F41" s="553"/>
      <c r="G41" s="553"/>
      <c r="H41" s="554"/>
      <c r="I41" s="67" t="e">
        <f>新たな自己評価・市町村評価様式!Z167</f>
        <v>#N/A</v>
      </c>
      <c r="J41" s="68" t="str">
        <f>新たな自己評価・市町村評価様式!Y167</f>
        <v/>
      </c>
      <c r="K41" s="74"/>
      <c r="N41" s="46"/>
      <c r="O41" s="41" t="s">
        <v>73</v>
      </c>
      <c r="P41" s="44" t="e">
        <f ca="1">新たな自己評価・市町村評価様式!Z212</f>
        <v>#VALUE!</v>
      </c>
      <c r="Q41" s="44">
        <f>新たな自己評価・市町村評価様式!Z272</f>
        <v>0</v>
      </c>
    </row>
    <row r="42" spans="2:17" ht="13.5" customHeight="1" x14ac:dyDescent="0.2">
      <c r="C42" s="8"/>
      <c r="D42" s="8"/>
      <c r="E42" s="48"/>
      <c r="F42" s="48"/>
      <c r="G42" s="48"/>
      <c r="H42" s="48"/>
      <c r="J42" s="37"/>
      <c r="N42" s="47"/>
      <c r="O42" s="41" t="s">
        <v>74</v>
      </c>
      <c r="P42" s="44" t="e">
        <f ca="1">新たな自己評価・市町村評価様式!Z213</f>
        <v>#VALUE!</v>
      </c>
      <c r="Q42" s="44">
        <f>新たな自己評価・市町村評価様式!Z273</f>
        <v>0</v>
      </c>
    </row>
    <row r="43" spans="2:17" ht="13.5" customHeight="1" x14ac:dyDescent="0.2">
      <c r="C43" s="64" t="s">
        <v>177</v>
      </c>
      <c r="D43" s="65"/>
      <c r="E43" s="66"/>
      <c r="F43" s="66"/>
      <c r="G43" s="66"/>
      <c r="H43" s="66"/>
      <c r="I43" s="67" t="s">
        <v>415</v>
      </c>
      <c r="J43" s="68" t="s">
        <v>166</v>
      </c>
      <c r="K43" s="68" t="s">
        <v>168</v>
      </c>
      <c r="P43" s="32"/>
    </row>
    <row r="44" spans="2:17" ht="16.2" customHeight="1" x14ac:dyDescent="0.2">
      <c r="C44" s="69"/>
      <c r="D44" s="70" t="s">
        <v>147</v>
      </c>
      <c r="E44" s="549" t="s">
        <v>63</v>
      </c>
      <c r="F44" s="550"/>
      <c r="G44" s="550"/>
      <c r="H44" s="551"/>
      <c r="I44" s="67" t="e">
        <f>新たな自己評価・市町村評価様式!Z168</f>
        <v>#N/A</v>
      </c>
      <c r="J44" s="68" t="str">
        <f>新たな自己評価・市町村評価様式!Y168</f>
        <v/>
      </c>
      <c r="K44" s="71" t="e">
        <f>AVERAGE(J44:J46)</f>
        <v>#DIV/0!</v>
      </c>
      <c r="N44" s="88" t="s">
        <v>348</v>
      </c>
      <c r="O44" s="45"/>
      <c r="P44" s="42" t="s">
        <v>415</v>
      </c>
      <c r="Q44" s="42" t="s">
        <v>209</v>
      </c>
    </row>
    <row r="45" spans="2:17" ht="16.2" customHeight="1" x14ac:dyDescent="0.2">
      <c r="C45" s="69"/>
      <c r="D45" s="70" t="s">
        <v>147</v>
      </c>
      <c r="E45" s="549" t="s">
        <v>62</v>
      </c>
      <c r="F45" s="550"/>
      <c r="G45" s="550"/>
      <c r="H45" s="551"/>
      <c r="I45" s="67" t="e">
        <f>新たな自己評価・市町村評価様式!Z169</f>
        <v>#N/A</v>
      </c>
      <c r="J45" s="68" t="str">
        <f>新たな自己評価・市町村評価様式!Y169</f>
        <v/>
      </c>
      <c r="K45" s="75"/>
      <c r="N45" s="46"/>
      <c r="O45" s="176" t="s">
        <v>91</v>
      </c>
      <c r="P45" s="177"/>
      <c r="Q45" s="44">
        <f>新たな自己評価・市町村評価様式!Z277</f>
        <v>0</v>
      </c>
    </row>
    <row r="46" spans="2:17" ht="26.4" customHeight="1" x14ac:dyDescent="0.2">
      <c r="C46" s="72"/>
      <c r="D46" s="73" t="s">
        <v>147</v>
      </c>
      <c r="E46" s="549" t="s">
        <v>94</v>
      </c>
      <c r="F46" s="550"/>
      <c r="G46" s="550"/>
      <c r="H46" s="551"/>
      <c r="I46" s="67" t="e">
        <f>新たな自己評価・市町村評価様式!Z170</f>
        <v>#N/A</v>
      </c>
      <c r="J46" s="68" t="str">
        <f>新たな自己評価・市町村評価様式!Y170</f>
        <v/>
      </c>
      <c r="K46" s="74"/>
      <c r="N46" s="46"/>
      <c r="O46" s="176" t="s">
        <v>92</v>
      </c>
      <c r="P46" s="177"/>
      <c r="Q46" s="44">
        <f>新たな自己評価・市町村評価様式!Z278</f>
        <v>0</v>
      </c>
    </row>
    <row r="47" spans="2:17" ht="18.600000000000001" customHeight="1" x14ac:dyDescent="0.2">
      <c r="C47" s="8"/>
      <c r="D47" s="8"/>
      <c r="E47" s="48"/>
      <c r="F47" s="48"/>
      <c r="G47" s="48"/>
      <c r="H47" s="48"/>
      <c r="J47" s="37"/>
      <c r="N47" s="47"/>
      <c r="O47" s="176" t="s">
        <v>93</v>
      </c>
      <c r="P47" s="177"/>
      <c r="Q47" s="44">
        <f>新たな自己評価・市町村評価様式!Z279</f>
        <v>0</v>
      </c>
    </row>
    <row r="48" spans="2:17" x14ac:dyDescent="0.2">
      <c r="C48" s="64" t="s">
        <v>178</v>
      </c>
      <c r="D48" s="65"/>
      <c r="E48" s="66"/>
      <c r="F48" s="66"/>
      <c r="G48" s="66"/>
      <c r="H48" s="66"/>
      <c r="I48" s="67" t="s">
        <v>415</v>
      </c>
      <c r="J48" s="68" t="s">
        <v>166</v>
      </c>
      <c r="K48" s="68" t="s">
        <v>168</v>
      </c>
    </row>
    <row r="49" spans="2:24" ht="28.2" customHeight="1" x14ac:dyDescent="0.2">
      <c r="C49" s="69"/>
      <c r="D49" s="70" t="s">
        <v>147</v>
      </c>
      <c r="E49" s="549" t="s">
        <v>64</v>
      </c>
      <c r="F49" s="550"/>
      <c r="G49" s="550"/>
      <c r="H49" s="551"/>
      <c r="I49" s="67" t="e">
        <f>新たな自己評価・市町村評価様式!Z171</f>
        <v>#N/A</v>
      </c>
      <c r="J49" s="68" t="str">
        <f>新たな自己評価・市町村評価様式!Y171</f>
        <v/>
      </c>
      <c r="K49" s="71" t="e">
        <f>AVERAGE(J49:J53)</f>
        <v>#DIV/0!</v>
      </c>
      <c r="M49" s="38" t="s">
        <v>174</v>
      </c>
      <c r="O49" s="178"/>
      <c r="P49" s="178"/>
      <c r="Q49" s="178"/>
    </row>
    <row r="50" spans="2:24" ht="13.2" customHeight="1" x14ac:dyDescent="0.2">
      <c r="C50" s="69"/>
      <c r="D50" s="70" t="s">
        <v>147</v>
      </c>
      <c r="E50" s="549" t="s">
        <v>65</v>
      </c>
      <c r="F50" s="550"/>
      <c r="G50" s="550"/>
      <c r="H50" s="551"/>
      <c r="I50" s="67" t="e">
        <f>新たな自己評価・市町村評価様式!Z172</f>
        <v>#N/A</v>
      </c>
      <c r="J50" s="68" t="str">
        <f>新たな自己評価・市町村評価様式!Y172</f>
        <v/>
      </c>
      <c r="K50" s="75"/>
      <c r="N50" s="573" t="str">
        <f>IF(新たな自己評価・市町村評価様式!B226="","-",新たな自己評価・市町村評価様式!B226)</f>
        <v>-</v>
      </c>
      <c r="O50" s="574"/>
      <c r="P50" s="574"/>
      <c r="Q50" s="575"/>
    </row>
    <row r="51" spans="2:24" ht="27" customHeight="1" x14ac:dyDescent="0.2">
      <c r="C51" s="69"/>
      <c r="D51" s="70" t="s">
        <v>147</v>
      </c>
      <c r="E51" s="549" t="s">
        <v>124</v>
      </c>
      <c r="F51" s="550"/>
      <c r="G51" s="550"/>
      <c r="H51" s="551"/>
      <c r="I51" s="67" t="e">
        <f>新たな自己評価・市町村評価様式!Z173</f>
        <v>#N/A</v>
      </c>
      <c r="J51" s="68" t="str">
        <f>新たな自己評価・市町村評価様式!Y173</f>
        <v/>
      </c>
      <c r="K51" s="75"/>
      <c r="N51" s="576"/>
      <c r="O51" s="577"/>
      <c r="P51" s="577"/>
      <c r="Q51" s="578"/>
    </row>
    <row r="52" spans="2:24" ht="27" customHeight="1" x14ac:dyDescent="0.2">
      <c r="C52" s="69"/>
      <c r="D52" s="70"/>
      <c r="E52" s="555" t="s">
        <v>243</v>
      </c>
      <c r="F52" s="556"/>
      <c r="G52" s="556"/>
      <c r="H52" s="557"/>
      <c r="I52" s="67" t="e">
        <f>新たな自己評価・市町村評価様式!Z174</f>
        <v>#N/A</v>
      </c>
      <c r="J52" s="68" t="str">
        <f>新たな自己評価・市町村評価様式!Y174</f>
        <v/>
      </c>
      <c r="K52" s="75"/>
      <c r="N52" s="576"/>
      <c r="O52" s="577"/>
      <c r="P52" s="577"/>
      <c r="Q52" s="578"/>
    </row>
    <row r="53" spans="2:24" ht="42" customHeight="1" x14ac:dyDescent="0.2">
      <c r="C53" s="72"/>
      <c r="D53" s="73" t="s">
        <v>147</v>
      </c>
      <c r="E53" s="549" t="s">
        <v>220</v>
      </c>
      <c r="F53" s="550"/>
      <c r="G53" s="550"/>
      <c r="H53" s="551"/>
      <c r="I53" s="67" t="e">
        <f>新たな自己評価・市町村評価様式!Z175</f>
        <v>#N/A</v>
      </c>
      <c r="J53" s="68" t="str">
        <f>新たな自己評価・市町村評価様式!Y175</f>
        <v/>
      </c>
      <c r="K53" s="74"/>
      <c r="N53" s="579"/>
      <c r="O53" s="580"/>
      <c r="P53" s="580"/>
      <c r="Q53" s="581"/>
    </row>
    <row r="54" spans="2:24" ht="29.4" customHeight="1" thickBot="1" x14ac:dyDescent="0.25">
      <c r="B54" s="38" t="s">
        <v>349</v>
      </c>
      <c r="M54" s="38" t="s">
        <v>175</v>
      </c>
      <c r="N54" s="179"/>
      <c r="O54" s="179"/>
      <c r="P54" s="179"/>
      <c r="Q54" s="179"/>
    </row>
    <row r="55" spans="2:24" ht="27" customHeight="1" thickBot="1" x14ac:dyDescent="0.25">
      <c r="C55" s="582" t="str">
        <f>新たな自己評価・市町村評価様式!Z244</f>
        <v/>
      </c>
      <c r="D55" s="583"/>
      <c r="E55" s="583"/>
      <c r="F55" s="583"/>
      <c r="G55" s="583"/>
      <c r="H55" s="583"/>
      <c r="I55" s="583"/>
      <c r="J55" s="583"/>
      <c r="K55" s="584"/>
      <c r="N55" s="573" t="str">
        <f>IF(新たな自己評価・市町村評価様式!B251="","-",新たな自己評価・市町村評価様式!B251)</f>
        <v>-</v>
      </c>
      <c r="O55" s="574"/>
      <c r="P55" s="574"/>
      <c r="Q55" s="575"/>
    </row>
    <row r="56" spans="2:24" ht="27" customHeight="1" x14ac:dyDescent="0.2">
      <c r="B56" s="37"/>
      <c r="N56" s="576"/>
      <c r="O56" s="577"/>
      <c r="P56" s="577"/>
      <c r="Q56" s="578"/>
    </row>
    <row r="57" spans="2:24" ht="27" customHeight="1" x14ac:dyDescent="0.2">
      <c r="N57" s="579"/>
      <c r="O57" s="580"/>
      <c r="P57" s="580"/>
      <c r="Q57" s="581"/>
    </row>
    <row r="61" spans="2:24" x14ac:dyDescent="0.2">
      <c r="V61" s="39" t="s">
        <v>146</v>
      </c>
      <c r="W61" s="39" t="s">
        <v>180</v>
      </c>
      <c r="X61" s="40" t="e">
        <f>K14</f>
        <v>#DIV/0!</v>
      </c>
    </row>
    <row r="62" spans="2:24" x14ac:dyDescent="0.2">
      <c r="V62" s="39" t="s">
        <v>146</v>
      </c>
      <c r="W62" s="39" t="s">
        <v>179</v>
      </c>
      <c r="X62" s="40" t="e">
        <f>K21</f>
        <v>#DIV/0!</v>
      </c>
    </row>
    <row r="63" spans="2:24" x14ac:dyDescent="0.2">
      <c r="V63" s="39" t="s">
        <v>151</v>
      </c>
      <c r="W63" s="39" t="s">
        <v>179</v>
      </c>
      <c r="X63" s="40" t="e">
        <f>K49</f>
        <v>#DIV/0!</v>
      </c>
    </row>
    <row r="64" spans="2:24" x14ac:dyDescent="0.2">
      <c r="I64" s="124"/>
      <c r="V64" s="39" t="s">
        <v>151</v>
      </c>
      <c r="W64" s="39" t="s">
        <v>180</v>
      </c>
      <c r="X64" s="40" t="e">
        <f>K44</f>
        <v>#DIV/0!</v>
      </c>
    </row>
    <row r="65" spans="22:24" x14ac:dyDescent="0.2">
      <c r="V65" s="39" t="s">
        <v>151</v>
      </c>
      <c r="W65" s="39" t="s">
        <v>169</v>
      </c>
      <c r="X65" s="40" t="e">
        <f>K38</f>
        <v>#DIV/0!</v>
      </c>
    </row>
    <row r="66" spans="22:24" x14ac:dyDescent="0.2">
      <c r="V66" s="39" t="s">
        <v>146</v>
      </c>
      <c r="W66" s="39" t="s">
        <v>169</v>
      </c>
      <c r="X66" s="40" t="e">
        <f>K6</f>
        <v>#DIV/0!</v>
      </c>
    </row>
  </sheetData>
  <mergeCells count="32">
    <mergeCell ref="E11:H11"/>
    <mergeCell ref="E6:H6"/>
    <mergeCell ref="E7:H7"/>
    <mergeCell ref="E8:H8"/>
    <mergeCell ref="E9:H9"/>
    <mergeCell ref="E10:H10"/>
    <mergeCell ref="J26:J27"/>
    <mergeCell ref="E38:H38"/>
    <mergeCell ref="E14:H14"/>
    <mergeCell ref="E15:H15"/>
    <mergeCell ref="E16:H16"/>
    <mergeCell ref="E17:H17"/>
    <mergeCell ref="E21:H21"/>
    <mergeCell ref="E22:H22"/>
    <mergeCell ref="E46:H46"/>
    <mergeCell ref="C26:C27"/>
    <mergeCell ref="E26:E27"/>
    <mergeCell ref="F26:F27"/>
    <mergeCell ref="I26:I27"/>
    <mergeCell ref="E39:H39"/>
    <mergeCell ref="E40:H40"/>
    <mergeCell ref="E41:H41"/>
    <mergeCell ref="E44:H44"/>
    <mergeCell ref="E45:H45"/>
    <mergeCell ref="N50:Q53"/>
    <mergeCell ref="C55:K55"/>
    <mergeCell ref="E49:H49"/>
    <mergeCell ref="E50:H50"/>
    <mergeCell ref="E51:H51"/>
    <mergeCell ref="E52:H52"/>
    <mergeCell ref="E53:H53"/>
    <mergeCell ref="N55:Q57"/>
  </mergeCells>
  <phoneticPr fontId="4"/>
  <printOptions horizontalCentered="1"/>
  <pageMargins left="0.59055118110236227" right="0.59055118110236227" top="0.59055118110236227" bottom="0.59055118110236227" header="0.31496062992125984" footer="0.31496062992125984"/>
  <pageSetup paperSize="8" scale="87"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0000"/>
  </sheetPr>
  <dimension ref="A1:DA7"/>
  <sheetViews>
    <sheetView workbookViewId="0">
      <selection activeCell="L20" sqref="L20"/>
    </sheetView>
  </sheetViews>
  <sheetFormatPr defaultRowHeight="13.2" x14ac:dyDescent="0.2"/>
  <sheetData>
    <row r="1" spans="1:105" x14ac:dyDescent="0.2">
      <c r="B1" t="s">
        <v>422</v>
      </c>
      <c r="H1" s="92"/>
      <c r="I1" s="93" t="s">
        <v>193</v>
      </c>
      <c r="J1" s="94"/>
      <c r="K1" s="94"/>
      <c r="L1" s="94"/>
      <c r="M1" s="94"/>
      <c r="N1" s="94"/>
      <c r="O1" s="94"/>
      <c r="P1" s="94"/>
      <c r="Q1" s="94"/>
      <c r="R1" s="94"/>
      <c r="S1" s="94"/>
      <c r="T1" s="94"/>
      <c r="U1" s="94"/>
      <c r="V1" s="94"/>
      <c r="W1" s="94"/>
      <c r="X1" s="94"/>
      <c r="Y1" s="94"/>
      <c r="Z1" s="94"/>
      <c r="AA1" s="94"/>
      <c r="AB1" s="94"/>
      <c r="AC1" s="94"/>
      <c r="AD1" s="94"/>
      <c r="AE1" s="94"/>
      <c r="AF1" s="94"/>
      <c r="AG1" s="94"/>
      <c r="AH1" s="94"/>
      <c r="AI1" s="94"/>
      <c r="AJ1" s="94"/>
      <c r="AK1" s="94"/>
      <c r="AL1" s="94"/>
      <c r="AM1" s="94"/>
      <c r="AN1" s="94"/>
      <c r="AO1" s="94"/>
      <c r="AP1" s="94"/>
      <c r="AQ1" s="94"/>
      <c r="AR1" s="94"/>
      <c r="AS1" s="94"/>
      <c r="AT1" s="94"/>
      <c r="AU1" s="94"/>
      <c r="AV1" s="94"/>
      <c r="AW1" s="94"/>
      <c r="AX1" s="94"/>
      <c r="AY1" s="94"/>
      <c r="AZ1" s="94"/>
      <c r="BA1" s="94"/>
      <c r="BB1" s="94"/>
      <c r="BC1" s="94"/>
      <c r="BD1" s="94"/>
      <c r="BE1" s="94"/>
      <c r="BF1" s="94"/>
      <c r="BG1" s="94"/>
      <c r="BH1" s="94"/>
      <c r="BI1" s="94"/>
      <c r="BJ1" s="94"/>
      <c r="BK1" s="95"/>
      <c r="BL1" s="112" t="s">
        <v>206</v>
      </c>
      <c r="BM1" s="113"/>
      <c r="BN1" s="113"/>
      <c r="BO1" s="113"/>
      <c r="BP1" s="113"/>
      <c r="BQ1" s="113"/>
      <c r="BR1" s="113"/>
      <c r="BS1" s="113"/>
      <c r="BT1" s="113"/>
      <c r="BU1" s="113"/>
      <c r="BV1" s="113"/>
      <c r="BW1" s="114"/>
      <c r="BX1" s="112"/>
      <c r="BY1" s="113"/>
      <c r="BZ1" s="113"/>
      <c r="CA1" s="113"/>
      <c r="CB1" s="113"/>
      <c r="CC1" s="113"/>
      <c r="CD1" s="113"/>
      <c r="CE1" s="113"/>
      <c r="CF1" s="113"/>
      <c r="CG1" s="113"/>
      <c r="CH1" s="113"/>
      <c r="CI1" s="114"/>
      <c r="CJ1" s="60" t="s">
        <v>207</v>
      </c>
      <c r="CK1" s="119" t="s">
        <v>210</v>
      </c>
      <c r="CL1" s="120"/>
      <c r="CM1" s="121" t="s">
        <v>217</v>
      </c>
      <c r="CN1" s="122"/>
      <c r="CO1" s="122"/>
      <c r="CP1" s="122"/>
      <c r="CQ1" s="122"/>
      <c r="CR1" s="122"/>
      <c r="CS1" s="122"/>
      <c r="CT1" s="122"/>
      <c r="CU1" s="122"/>
      <c r="CV1" s="122"/>
      <c r="CW1" s="122"/>
      <c r="CX1" s="122"/>
      <c r="CY1" s="122"/>
      <c r="CZ1" s="122"/>
      <c r="DA1" s="123"/>
    </row>
    <row r="2" spans="1:105" x14ac:dyDescent="0.2">
      <c r="B2" s="46"/>
      <c r="H2" s="92"/>
      <c r="I2" s="14" t="s">
        <v>374</v>
      </c>
      <c r="J2" s="15"/>
      <c r="K2" s="15"/>
      <c r="L2" s="15"/>
      <c r="M2" s="15"/>
      <c r="N2" s="15"/>
      <c r="O2" s="15"/>
      <c r="P2" s="15"/>
      <c r="Q2" s="16"/>
      <c r="R2" s="15" t="s">
        <v>199</v>
      </c>
      <c r="S2" s="14" t="s">
        <v>202</v>
      </c>
      <c r="T2" s="15"/>
      <c r="U2" s="15"/>
      <c r="V2" s="15"/>
      <c r="W2" s="15"/>
      <c r="X2" s="16"/>
      <c r="Y2" s="15"/>
      <c r="Z2" s="15"/>
      <c r="AA2" s="15"/>
      <c r="AB2" s="15"/>
      <c r="AC2" s="15"/>
      <c r="AD2" s="15"/>
      <c r="AE2" s="15"/>
      <c r="AF2" s="15"/>
      <c r="AG2" s="14" t="s">
        <v>204</v>
      </c>
      <c r="AH2" s="15"/>
      <c r="AI2" s="15"/>
      <c r="AJ2" s="15"/>
      <c r="AK2" s="15"/>
      <c r="AL2" s="16"/>
      <c r="AM2" s="14" t="s">
        <v>375</v>
      </c>
      <c r="AN2" s="16"/>
      <c r="AO2" s="14" t="s">
        <v>376</v>
      </c>
      <c r="AP2" s="15"/>
      <c r="AQ2" s="15"/>
      <c r="AR2" s="15"/>
      <c r="AS2" s="15"/>
      <c r="AT2" s="15"/>
      <c r="AU2" s="15"/>
      <c r="AV2" s="15"/>
      <c r="AW2" s="15"/>
      <c r="AX2" s="14" t="s">
        <v>377</v>
      </c>
      <c r="AY2" s="15"/>
      <c r="AZ2" s="14" t="s">
        <v>205</v>
      </c>
      <c r="BA2" s="15"/>
      <c r="BB2" s="15"/>
      <c r="BC2" s="15"/>
      <c r="BD2" s="15"/>
      <c r="BE2" s="15"/>
      <c r="BF2" s="15"/>
      <c r="BG2" s="15"/>
      <c r="BH2" s="15"/>
      <c r="BI2" s="15"/>
      <c r="BJ2" s="15"/>
      <c r="BK2" s="16"/>
      <c r="BL2" s="106" t="s">
        <v>378</v>
      </c>
      <c r="BM2" s="107"/>
      <c r="BN2" s="107"/>
      <c r="BO2" s="107"/>
      <c r="BP2" s="107"/>
      <c r="BQ2" s="107"/>
      <c r="BR2" s="107"/>
      <c r="BS2" s="107"/>
      <c r="BT2" s="107"/>
      <c r="BU2" s="107"/>
      <c r="BV2" s="107"/>
      <c r="BW2" s="108"/>
      <c r="BX2" s="106" t="s">
        <v>379</v>
      </c>
      <c r="BY2" s="107"/>
      <c r="BZ2" s="107"/>
      <c r="CA2" s="107"/>
      <c r="CB2" s="107"/>
      <c r="CC2" s="107"/>
      <c r="CD2" s="107"/>
      <c r="CE2" s="107"/>
      <c r="CF2" s="107"/>
      <c r="CG2" s="107"/>
      <c r="CH2" s="107"/>
      <c r="CI2" s="108"/>
      <c r="CJ2" s="98"/>
      <c r="CK2" s="98"/>
      <c r="CL2" s="98"/>
      <c r="CM2" s="106" t="s">
        <v>378</v>
      </c>
      <c r="CN2" s="107"/>
      <c r="CO2" s="107"/>
      <c r="CP2" s="107"/>
      <c r="CQ2" s="107"/>
      <c r="CR2" s="107"/>
      <c r="CS2" s="107"/>
      <c r="CT2" s="107"/>
      <c r="CU2" s="107"/>
      <c r="CV2" s="107"/>
      <c r="CW2" s="107"/>
      <c r="CX2" s="107"/>
      <c r="CY2" s="107"/>
      <c r="CZ2" s="107"/>
      <c r="DA2" s="108"/>
    </row>
    <row r="3" spans="1:105" x14ac:dyDescent="0.2">
      <c r="B3" s="46"/>
      <c r="H3" s="92"/>
      <c r="I3" s="90" t="s">
        <v>194</v>
      </c>
      <c r="J3" s="45"/>
      <c r="K3" s="91"/>
      <c r="L3" s="90" t="s">
        <v>197</v>
      </c>
      <c r="M3" s="45"/>
      <c r="N3" s="45"/>
      <c r="O3" s="45"/>
      <c r="P3" s="91"/>
      <c r="Q3" s="98" t="s">
        <v>198</v>
      </c>
      <c r="R3" s="98" t="s">
        <v>380</v>
      </c>
      <c r="S3" s="98" t="s">
        <v>381</v>
      </c>
      <c r="T3" s="45" t="s">
        <v>201</v>
      </c>
      <c r="U3" s="45"/>
      <c r="V3" s="45"/>
      <c r="W3" s="45"/>
      <c r="X3" s="91"/>
      <c r="Y3" s="45" t="s">
        <v>382</v>
      </c>
      <c r="Z3" s="91"/>
      <c r="AA3" s="91"/>
      <c r="AB3" s="91"/>
      <c r="AC3" s="91"/>
      <c r="AD3" s="91"/>
      <c r="AE3" s="91"/>
      <c r="AF3" s="91"/>
      <c r="AG3" s="98" t="s">
        <v>383</v>
      </c>
      <c r="AH3" s="106" t="s">
        <v>203</v>
      </c>
      <c r="AI3" s="107"/>
      <c r="AJ3" s="107"/>
      <c r="AK3" s="107"/>
      <c r="AL3" s="108"/>
      <c r="AM3" s="106" t="s">
        <v>384</v>
      </c>
      <c r="AN3" s="106" t="s">
        <v>384</v>
      </c>
      <c r="AO3" s="106" t="s">
        <v>385</v>
      </c>
      <c r="AP3" s="115" t="s">
        <v>386</v>
      </c>
      <c r="AQ3" s="45"/>
      <c r="AR3" s="45"/>
      <c r="AS3" s="45"/>
      <c r="AT3" s="45"/>
      <c r="AU3" s="45"/>
      <c r="AV3" s="45"/>
      <c r="AW3" s="45"/>
      <c r="AX3" s="106" t="s">
        <v>387</v>
      </c>
      <c r="AY3" s="45"/>
      <c r="AZ3" s="115" t="s">
        <v>388</v>
      </c>
      <c r="BA3" s="125"/>
      <c r="BB3" s="107"/>
      <c r="BC3" s="107"/>
      <c r="BD3" s="107"/>
      <c r="BE3" s="107"/>
      <c r="BF3" s="107"/>
      <c r="BG3" s="107"/>
      <c r="BH3" s="107"/>
      <c r="BI3" s="107"/>
      <c r="BJ3" s="136"/>
      <c r="BK3" s="108"/>
      <c r="BL3" s="115" t="s">
        <v>388</v>
      </c>
      <c r="BM3" s="116"/>
      <c r="BN3" s="116"/>
      <c r="BO3" s="116"/>
      <c r="BP3" s="116"/>
      <c r="BQ3" s="116"/>
      <c r="BR3" s="116"/>
      <c r="BS3" s="116"/>
      <c r="BT3" s="116"/>
      <c r="BU3" s="116"/>
      <c r="BV3" s="116"/>
      <c r="BW3" s="117"/>
      <c r="BX3" s="115" t="s">
        <v>386</v>
      </c>
      <c r="BY3" s="116"/>
      <c r="BZ3" s="116"/>
      <c r="CA3" s="116"/>
      <c r="CB3" s="116"/>
      <c r="CC3" s="116"/>
      <c r="CD3" s="116"/>
      <c r="CE3" s="116"/>
      <c r="CF3" s="116"/>
      <c r="CG3" s="116"/>
      <c r="CH3" s="116"/>
      <c r="CI3" s="117"/>
      <c r="CJ3" s="118"/>
      <c r="CK3" s="118"/>
      <c r="CL3" s="118"/>
      <c r="CM3" s="115" t="s">
        <v>388</v>
      </c>
      <c r="CN3" s="116"/>
      <c r="CO3" s="116"/>
      <c r="CP3" s="116"/>
      <c r="CQ3" s="116"/>
      <c r="CR3" s="116"/>
      <c r="CS3" s="116"/>
      <c r="CT3" s="116"/>
      <c r="CU3" s="116"/>
      <c r="CV3" s="116"/>
      <c r="CW3" s="116"/>
      <c r="CX3" s="116"/>
      <c r="CY3" s="116"/>
      <c r="CZ3" s="116"/>
      <c r="DA3" s="117"/>
    </row>
    <row r="4" spans="1:105" s="35" customFormat="1" x14ac:dyDescent="0.2">
      <c r="B4" s="42" t="str">
        <f>SUBSTITUTE(ADDRESS(1,COLUMN(),4),"1","")</f>
        <v>B</v>
      </c>
      <c r="C4" s="42" t="str">
        <f t="shared" ref="C4:BN4" si="0">SUBSTITUTE(ADDRESS(1,COLUMN(),4),"1","")</f>
        <v>C</v>
      </c>
      <c r="D4" s="42" t="str">
        <f t="shared" si="0"/>
        <v>D</v>
      </c>
      <c r="E4" s="42" t="str">
        <f t="shared" si="0"/>
        <v>E</v>
      </c>
      <c r="F4" s="42" t="str">
        <f t="shared" si="0"/>
        <v>F</v>
      </c>
      <c r="G4" s="42" t="str">
        <f t="shared" si="0"/>
        <v>G</v>
      </c>
      <c r="H4" s="42" t="str">
        <f t="shared" si="0"/>
        <v>H</v>
      </c>
      <c r="I4" s="42" t="str">
        <f t="shared" si="0"/>
        <v>I</v>
      </c>
      <c r="J4" s="42" t="str">
        <f t="shared" si="0"/>
        <v>J</v>
      </c>
      <c r="K4" s="42" t="str">
        <f t="shared" si="0"/>
        <v>K</v>
      </c>
      <c r="L4" s="42" t="str">
        <f t="shared" si="0"/>
        <v>L</v>
      </c>
      <c r="M4" s="42" t="str">
        <f t="shared" si="0"/>
        <v>M</v>
      </c>
      <c r="N4" s="42" t="str">
        <f t="shared" si="0"/>
        <v>N</v>
      </c>
      <c r="O4" s="42" t="str">
        <f t="shared" si="0"/>
        <v>O</v>
      </c>
      <c r="P4" s="42" t="str">
        <f t="shared" si="0"/>
        <v>P</v>
      </c>
      <c r="Q4" s="42" t="str">
        <f t="shared" si="0"/>
        <v>Q</v>
      </c>
      <c r="R4" s="42" t="str">
        <f t="shared" si="0"/>
        <v>R</v>
      </c>
      <c r="S4" s="42" t="str">
        <f t="shared" si="0"/>
        <v>S</v>
      </c>
      <c r="T4" s="42" t="str">
        <f t="shared" si="0"/>
        <v>T</v>
      </c>
      <c r="U4" s="42" t="str">
        <f t="shared" si="0"/>
        <v>U</v>
      </c>
      <c r="V4" s="42" t="str">
        <f t="shared" si="0"/>
        <v>V</v>
      </c>
      <c r="W4" s="42" t="str">
        <f t="shared" si="0"/>
        <v>W</v>
      </c>
      <c r="X4" s="42" t="str">
        <f t="shared" si="0"/>
        <v>X</v>
      </c>
      <c r="Y4" s="42" t="str">
        <f t="shared" si="0"/>
        <v>Y</v>
      </c>
      <c r="Z4" s="42" t="str">
        <f t="shared" si="0"/>
        <v>Z</v>
      </c>
      <c r="AA4" s="42" t="str">
        <f t="shared" si="0"/>
        <v>AA</v>
      </c>
      <c r="AB4" s="42" t="str">
        <f t="shared" si="0"/>
        <v>AB</v>
      </c>
      <c r="AC4" s="42" t="str">
        <f t="shared" si="0"/>
        <v>AC</v>
      </c>
      <c r="AD4" s="42" t="str">
        <f t="shared" si="0"/>
        <v>AD</v>
      </c>
      <c r="AE4" s="42" t="str">
        <f t="shared" si="0"/>
        <v>AE</v>
      </c>
      <c r="AF4" s="42" t="str">
        <f t="shared" si="0"/>
        <v>AF</v>
      </c>
      <c r="AG4" s="42" t="str">
        <f t="shared" si="0"/>
        <v>AG</v>
      </c>
      <c r="AH4" s="42" t="str">
        <f t="shared" si="0"/>
        <v>AH</v>
      </c>
      <c r="AI4" s="42" t="str">
        <f t="shared" si="0"/>
        <v>AI</v>
      </c>
      <c r="AJ4" s="42" t="str">
        <f t="shared" si="0"/>
        <v>AJ</v>
      </c>
      <c r="AK4" s="42" t="str">
        <f t="shared" si="0"/>
        <v>AK</v>
      </c>
      <c r="AL4" s="42" t="str">
        <f t="shared" si="0"/>
        <v>AL</v>
      </c>
      <c r="AM4" s="42" t="str">
        <f t="shared" si="0"/>
        <v>AM</v>
      </c>
      <c r="AN4" s="42" t="str">
        <f t="shared" si="0"/>
        <v>AN</v>
      </c>
      <c r="AO4" s="42" t="str">
        <f t="shared" si="0"/>
        <v>AO</v>
      </c>
      <c r="AP4" s="42" t="str">
        <f t="shared" si="0"/>
        <v>AP</v>
      </c>
      <c r="AQ4" s="42" t="str">
        <f t="shared" si="0"/>
        <v>AQ</v>
      </c>
      <c r="AR4" s="42" t="str">
        <f t="shared" si="0"/>
        <v>AR</v>
      </c>
      <c r="AS4" s="42" t="str">
        <f t="shared" si="0"/>
        <v>AS</v>
      </c>
      <c r="AT4" s="42" t="str">
        <f t="shared" si="0"/>
        <v>AT</v>
      </c>
      <c r="AU4" s="42" t="str">
        <f t="shared" si="0"/>
        <v>AU</v>
      </c>
      <c r="AV4" s="42" t="str">
        <f t="shared" si="0"/>
        <v>AV</v>
      </c>
      <c r="AW4" s="42" t="str">
        <f t="shared" si="0"/>
        <v>AW</v>
      </c>
      <c r="AX4" s="42" t="str">
        <f t="shared" si="0"/>
        <v>AX</v>
      </c>
      <c r="AY4" s="42" t="str">
        <f t="shared" si="0"/>
        <v>AY</v>
      </c>
      <c r="AZ4" s="42" t="str">
        <f t="shared" si="0"/>
        <v>AZ</v>
      </c>
      <c r="BA4" s="42" t="str">
        <f t="shared" si="0"/>
        <v>BA</v>
      </c>
      <c r="BB4" s="42" t="str">
        <f t="shared" si="0"/>
        <v>BB</v>
      </c>
      <c r="BC4" s="42" t="str">
        <f t="shared" si="0"/>
        <v>BC</v>
      </c>
      <c r="BD4" s="42" t="str">
        <f t="shared" si="0"/>
        <v>BD</v>
      </c>
      <c r="BE4" s="42" t="str">
        <f t="shared" si="0"/>
        <v>BE</v>
      </c>
      <c r="BF4" s="42" t="str">
        <f t="shared" si="0"/>
        <v>BF</v>
      </c>
      <c r="BG4" s="42" t="str">
        <f t="shared" si="0"/>
        <v>BG</v>
      </c>
      <c r="BH4" s="42" t="str">
        <f t="shared" si="0"/>
        <v>BH</v>
      </c>
      <c r="BI4" s="42" t="str">
        <f t="shared" si="0"/>
        <v>BI</v>
      </c>
      <c r="BJ4" s="42" t="str">
        <f t="shared" si="0"/>
        <v>BJ</v>
      </c>
      <c r="BK4" s="42" t="str">
        <f t="shared" si="0"/>
        <v>BK</v>
      </c>
      <c r="BL4" s="42" t="str">
        <f t="shared" si="0"/>
        <v>BL</v>
      </c>
      <c r="BM4" s="42" t="str">
        <f t="shared" si="0"/>
        <v>BM</v>
      </c>
      <c r="BN4" s="42" t="str">
        <f t="shared" si="0"/>
        <v>BN</v>
      </c>
      <c r="BO4" s="42" t="str">
        <f t="shared" ref="BO4:DA4" si="1">SUBSTITUTE(ADDRESS(1,COLUMN(),4),"1","")</f>
        <v>BO</v>
      </c>
      <c r="BP4" s="42" t="str">
        <f t="shared" si="1"/>
        <v>BP</v>
      </c>
      <c r="BQ4" s="42" t="str">
        <f t="shared" si="1"/>
        <v>BQ</v>
      </c>
      <c r="BR4" s="42" t="str">
        <f t="shared" si="1"/>
        <v>BR</v>
      </c>
      <c r="BS4" s="42" t="str">
        <f t="shared" si="1"/>
        <v>BS</v>
      </c>
      <c r="BT4" s="42" t="str">
        <f t="shared" si="1"/>
        <v>BT</v>
      </c>
      <c r="BU4" s="42" t="str">
        <f t="shared" si="1"/>
        <v>BU</v>
      </c>
      <c r="BV4" s="42" t="str">
        <f t="shared" si="1"/>
        <v>BV</v>
      </c>
      <c r="BW4" s="42" t="str">
        <f t="shared" si="1"/>
        <v>BW</v>
      </c>
      <c r="BX4" s="42" t="str">
        <f t="shared" si="1"/>
        <v>BX</v>
      </c>
      <c r="BY4" s="42" t="str">
        <f t="shared" si="1"/>
        <v>BY</v>
      </c>
      <c r="BZ4" s="42" t="str">
        <f t="shared" si="1"/>
        <v>BZ</v>
      </c>
      <c r="CA4" s="42" t="str">
        <f t="shared" si="1"/>
        <v>CA</v>
      </c>
      <c r="CB4" s="42" t="str">
        <f t="shared" si="1"/>
        <v>CB</v>
      </c>
      <c r="CC4" s="42" t="str">
        <f t="shared" si="1"/>
        <v>CC</v>
      </c>
      <c r="CD4" s="42" t="str">
        <f t="shared" si="1"/>
        <v>CD</v>
      </c>
      <c r="CE4" s="42" t="str">
        <f t="shared" si="1"/>
        <v>CE</v>
      </c>
      <c r="CF4" s="42" t="str">
        <f t="shared" si="1"/>
        <v>CF</v>
      </c>
      <c r="CG4" s="42" t="str">
        <f t="shared" si="1"/>
        <v>CG</v>
      </c>
      <c r="CH4" s="42" t="str">
        <f t="shared" si="1"/>
        <v>CH</v>
      </c>
      <c r="CI4" s="42" t="str">
        <f t="shared" si="1"/>
        <v>CI</v>
      </c>
      <c r="CJ4" s="42" t="str">
        <f t="shared" si="1"/>
        <v>CJ</v>
      </c>
      <c r="CK4" s="42" t="str">
        <f t="shared" si="1"/>
        <v>CK</v>
      </c>
      <c r="CL4" s="42" t="str">
        <f t="shared" si="1"/>
        <v>CL</v>
      </c>
      <c r="CM4" s="42" t="str">
        <f t="shared" si="1"/>
        <v>CM</v>
      </c>
      <c r="CN4" s="42" t="str">
        <f t="shared" si="1"/>
        <v>CN</v>
      </c>
      <c r="CO4" s="42" t="str">
        <f t="shared" si="1"/>
        <v>CO</v>
      </c>
      <c r="CP4" s="42" t="str">
        <f t="shared" si="1"/>
        <v>CP</v>
      </c>
      <c r="CQ4" s="42" t="str">
        <f t="shared" si="1"/>
        <v>CQ</v>
      </c>
      <c r="CR4" s="42" t="str">
        <f t="shared" si="1"/>
        <v>CR</v>
      </c>
      <c r="CS4" s="42" t="str">
        <f t="shared" si="1"/>
        <v>CS</v>
      </c>
      <c r="CT4" s="42" t="str">
        <f t="shared" si="1"/>
        <v>CT</v>
      </c>
      <c r="CU4" s="42" t="str">
        <f t="shared" si="1"/>
        <v>CU</v>
      </c>
      <c r="CV4" s="42" t="str">
        <f t="shared" si="1"/>
        <v>CV</v>
      </c>
      <c r="CW4" s="42" t="str">
        <f t="shared" si="1"/>
        <v>CW</v>
      </c>
      <c r="CX4" s="42" t="str">
        <f t="shared" si="1"/>
        <v>CX</v>
      </c>
      <c r="CY4" s="42" t="str">
        <f t="shared" si="1"/>
        <v>CY</v>
      </c>
      <c r="CZ4" s="42" t="str">
        <f t="shared" si="1"/>
        <v>CZ</v>
      </c>
      <c r="DA4" s="42" t="str">
        <f t="shared" si="1"/>
        <v>DA</v>
      </c>
    </row>
    <row r="5" spans="1:105" s="89" customFormat="1" ht="224.4" x14ac:dyDescent="0.2">
      <c r="B5" s="100" t="s">
        <v>187</v>
      </c>
      <c r="C5" s="101" t="s">
        <v>188</v>
      </c>
      <c r="D5" s="101" t="s">
        <v>189</v>
      </c>
      <c r="E5" s="101" t="s">
        <v>191</v>
      </c>
      <c r="F5" s="101" t="s">
        <v>192</v>
      </c>
      <c r="G5" s="101" t="s">
        <v>195</v>
      </c>
      <c r="H5" s="102" t="s">
        <v>196</v>
      </c>
      <c r="I5" s="96" t="s">
        <v>20</v>
      </c>
      <c r="J5" s="103" t="s">
        <v>123</v>
      </c>
      <c r="K5" s="97" t="s">
        <v>19</v>
      </c>
      <c r="L5" s="104" t="s">
        <v>21</v>
      </c>
      <c r="M5" s="103" t="s">
        <v>22</v>
      </c>
      <c r="N5" s="103" t="s">
        <v>23</v>
      </c>
      <c r="O5" s="183" t="s">
        <v>24</v>
      </c>
      <c r="P5" s="105" t="s">
        <v>404</v>
      </c>
      <c r="Q5" s="99" t="s">
        <v>25</v>
      </c>
      <c r="R5" s="99" t="s">
        <v>389</v>
      </c>
      <c r="S5" s="99" t="s">
        <v>200</v>
      </c>
      <c r="T5" s="104" t="str">
        <f>新たな自己評価・市町村評価様式!G86</f>
        <v>令和３年度</v>
      </c>
      <c r="U5" s="103" t="str">
        <f>新たな自己評価・市町村評価様式!G87</f>
        <v>令和４年度</v>
      </c>
      <c r="V5" s="103" t="str">
        <f>新たな自己評価・市町村評価様式!G88</f>
        <v>令和５年度</v>
      </c>
      <c r="W5" s="103" t="str">
        <f>新たな自己評価・市町村評価様式!G89</f>
        <v>令和６年度</v>
      </c>
      <c r="X5" s="105" t="str">
        <f>新たな自己評価・市町村評価様式!G90</f>
        <v>令和７年度</v>
      </c>
      <c r="Y5" s="97" t="s">
        <v>253</v>
      </c>
      <c r="Z5" s="97" t="s">
        <v>254</v>
      </c>
      <c r="AA5" s="97" t="s">
        <v>255</v>
      </c>
      <c r="AB5" s="97" t="s">
        <v>256</v>
      </c>
      <c r="AC5" s="97" t="s">
        <v>257</v>
      </c>
      <c r="AD5" s="97" t="s">
        <v>258</v>
      </c>
      <c r="AE5" s="97" t="s">
        <v>259</v>
      </c>
      <c r="AF5" s="97" t="s">
        <v>260</v>
      </c>
      <c r="AG5" s="99" t="s">
        <v>149</v>
      </c>
      <c r="AH5" s="109" t="str">
        <f>新たな自己評価・市町村評価様式!G107</f>
        <v>令和３年度</v>
      </c>
      <c r="AI5" s="110" t="str">
        <f>新たな自己評価・市町村評価様式!G108</f>
        <v>令和４年度</v>
      </c>
      <c r="AJ5" s="110" t="str">
        <f>新たな自己評価・市町村評価様式!G109</f>
        <v>令和５年度</v>
      </c>
      <c r="AK5" s="110" t="str">
        <f>新たな自己評価・市町村評価様式!G110</f>
        <v>令和６年度</v>
      </c>
      <c r="AL5" s="111" t="str">
        <f>新たな自己評価・市町村評価様式!G111</f>
        <v>令和７年度</v>
      </c>
      <c r="AM5" s="109" t="s">
        <v>95</v>
      </c>
      <c r="AN5" s="111" t="s">
        <v>96</v>
      </c>
      <c r="AO5" s="109" t="s">
        <v>390</v>
      </c>
      <c r="AP5" s="180" t="s">
        <v>391</v>
      </c>
      <c r="AQ5" s="180" t="s">
        <v>392</v>
      </c>
      <c r="AR5" s="180" t="s">
        <v>393</v>
      </c>
      <c r="AS5" s="180" t="s">
        <v>394</v>
      </c>
      <c r="AT5" s="180" t="s">
        <v>395</v>
      </c>
      <c r="AU5" s="180" t="s">
        <v>396</v>
      </c>
      <c r="AV5" s="180" t="s">
        <v>397</v>
      </c>
      <c r="AW5" s="180" t="s">
        <v>398</v>
      </c>
      <c r="AX5" s="109" t="s">
        <v>426</v>
      </c>
      <c r="AY5" s="180" t="s">
        <v>399</v>
      </c>
      <c r="AZ5" s="109" t="s">
        <v>186</v>
      </c>
      <c r="BA5" s="126" t="s">
        <v>225</v>
      </c>
      <c r="BB5" s="110" t="s">
        <v>58</v>
      </c>
      <c r="BC5" s="110" t="s">
        <v>241</v>
      </c>
      <c r="BD5" s="110" t="s">
        <v>63</v>
      </c>
      <c r="BE5" s="110" t="s">
        <v>62</v>
      </c>
      <c r="BF5" s="110" t="s">
        <v>94</v>
      </c>
      <c r="BG5" s="110" t="s">
        <v>64</v>
      </c>
      <c r="BH5" s="110" t="s">
        <v>65</v>
      </c>
      <c r="BI5" s="110" t="s">
        <v>124</v>
      </c>
      <c r="BJ5" s="137" t="s">
        <v>261</v>
      </c>
      <c r="BK5" s="111" t="s">
        <v>185</v>
      </c>
      <c r="BL5" s="109" t="s">
        <v>78</v>
      </c>
      <c r="BM5" s="110" t="s">
        <v>75</v>
      </c>
      <c r="BN5" s="110" t="s">
        <v>79</v>
      </c>
      <c r="BO5" s="110" t="s">
        <v>77</v>
      </c>
      <c r="BP5" s="110" t="s">
        <v>69</v>
      </c>
      <c r="BQ5" s="110" t="s">
        <v>70</v>
      </c>
      <c r="BR5" s="110" t="s">
        <v>71</v>
      </c>
      <c r="BS5" s="110" t="s">
        <v>137</v>
      </c>
      <c r="BT5" s="110" t="s">
        <v>72</v>
      </c>
      <c r="BU5" s="110" t="s">
        <v>138</v>
      </c>
      <c r="BV5" s="110" t="s">
        <v>73</v>
      </c>
      <c r="BW5" s="111" t="s">
        <v>74</v>
      </c>
      <c r="BX5" s="109" t="s">
        <v>78</v>
      </c>
      <c r="BY5" s="110" t="s">
        <v>75</v>
      </c>
      <c r="BZ5" s="110" t="s">
        <v>79</v>
      </c>
      <c r="CA5" s="110" t="s">
        <v>77</v>
      </c>
      <c r="CB5" s="110" t="s">
        <v>69</v>
      </c>
      <c r="CC5" s="110" t="s">
        <v>70</v>
      </c>
      <c r="CD5" s="110" t="s">
        <v>71</v>
      </c>
      <c r="CE5" s="110" t="s">
        <v>137</v>
      </c>
      <c r="CF5" s="110" t="s">
        <v>72</v>
      </c>
      <c r="CG5" s="110" t="s">
        <v>138</v>
      </c>
      <c r="CH5" s="110" t="s">
        <v>73</v>
      </c>
      <c r="CI5" s="111" t="s">
        <v>74</v>
      </c>
      <c r="CJ5" s="99" t="s">
        <v>208</v>
      </c>
      <c r="CK5" s="99" t="s">
        <v>400</v>
      </c>
      <c r="CL5" s="99" t="s">
        <v>218</v>
      </c>
      <c r="CM5" s="109" t="s">
        <v>112</v>
      </c>
      <c r="CN5" s="110" t="s">
        <v>114</v>
      </c>
      <c r="CO5" s="110" t="s">
        <v>115</v>
      </c>
      <c r="CP5" s="110" t="s">
        <v>116</v>
      </c>
      <c r="CQ5" s="110" t="s">
        <v>117</v>
      </c>
      <c r="CR5" s="110" t="s">
        <v>118</v>
      </c>
      <c r="CS5" s="110" t="s">
        <v>119</v>
      </c>
      <c r="CT5" s="110" t="s">
        <v>76</v>
      </c>
      <c r="CU5" s="110" t="s">
        <v>113</v>
      </c>
      <c r="CV5" s="110" t="s">
        <v>125</v>
      </c>
      <c r="CW5" s="110" t="s">
        <v>120</v>
      </c>
      <c r="CX5" s="110" t="s">
        <v>121</v>
      </c>
      <c r="CY5" s="110" t="s">
        <v>91</v>
      </c>
      <c r="CZ5" s="110" t="s">
        <v>92</v>
      </c>
      <c r="DA5" s="111" t="s">
        <v>93</v>
      </c>
    </row>
    <row r="6" spans="1:105" x14ac:dyDescent="0.2">
      <c r="A6" s="181" t="s">
        <v>401</v>
      </c>
      <c r="B6" s="182">
        <f>新たな自己評価・市町村評価様式!G31</f>
        <v>0</v>
      </c>
      <c r="C6" s="182">
        <f>新たな自己評価・市町村評価様式!G34</f>
        <v>0</v>
      </c>
      <c r="D6" s="182">
        <f>新たな自己評価・市町村評価様式!G37</f>
        <v>0</v>
      </c>
      <c r="E6" s="182" t="str">
        <f>新たな自己評価・市町村評価様式!G40</f>
        <v>令和</v>
      </c>
      <c r="F6" s="182">
        <f>新たな自己評価・市町村評価様式!I40</f>
        <v>0</v>
      </c>
      <c r="G6" s="182" t="str">
        <f>新たな自己評価・市町村評価様式!N40</f>
        <v>令和</v>
      </c>
      <c r="H6" s="182">
        <f>新たな自己評価・市町村評価様式!P40</f>
        <v>0</v>
      </c>
      <c r="I6" s="182" t="e">
        <f>新たな自己評価・市町村評価様式!Z59</f>
        <v>#N/A</v>
      </c>
      <c r="J6" s="182" t="e">
        <f>新たな自己評価・市町村評価様式!Z60</f>
        <v>#N/A</v>
      </c>
      <c r="K6" s="182" t="e">
        <f>新たな自己評価・市町村評価様式!Z61</f>
        <v>#N/A</v>
      </c>
      <c r="L6" s="182" t="e">
        <f>新たな自己評価・市町村評価様式!Z62</f>
        <v>#N/A</v>
      </c>
      <c r="M6" s="182" t="e">
        <f>新たな自己評価・市町村評価様式!Z63</f>
        <v>#N/A</v>
      </c>
      <c r="N6" s="182" t="e">
        <f>新たな自己評価・市町村評価様式!Z64</f>
        <v>#N/A</v>
      </c>
      <c r="O6" s="182" t="e">
        <f>新たな自己評価・市町村評価様式!Z65</f>
        <v>#N/A</v>
      </c>
      <c r="P6" s="182" t="e">
        <f>新たな自己評価・市町村評価様式!Z66</f>
        <v>#N/A</v>
      </c>
      <c r="Q6" s="182" t="e">
        <f>新たな自己評価・市町村評価様式!Z67</f>
        <v>#N/A</v>
      </c>
      <c r="R6" s="182" t="str">
        <f>新たな自己評価・市町村評価様式!Z75</f>
        <v>-</v>
      </c>
      <c r="S6" s="182" t="str">
        <f>新たな自己評価・市町村評価様式!Z82</f>
        <v>-</v>
      </c>
      <c r="T6" s="182">
        <f>新たな自己評価・市町村評価様式!J86</f>
        <v>0</v>
      </c>
      <c r="U6" s="182">
        <f>新たな自己評価・市町村評価様式!J87</f>
        <v>0</v>
      </c>
      <c r="V6" s="182">
        <f>新たな自己評価・市町村評価様式!J88</f>
        <v>0</v>
      </c>
      <c r="W6" s="182">
        <f>新たな自己評価・市町村評価様式!J89</f>
        <v>0</v>
      </c>
      <c r="X6" s="182">
        <f>新たな自己評価・市町村評価様式!J90</f>
        <v>0</v>
      </c>
      <c r="Y6" s="182">
        <f>新たな自己評価・市町村評価様式!J94</f>
        <v>0</v>
      </c>
      <c r="Z6" s="182">
        <f>新たな自己評価・市町村評価様式!J95</f>
        <v>0</v>
      </c>
      <c r="AA6" s="182">
        <f>新たな自己評価・市町村評価様式!J96</f>
        <v>0</v>
      </c>
      <c r="AB6" s="182">
        <f>新たな自己評価・市町村評価様式!J97</f>
        <v>0</v>
      </c>
      <c r="AC6" s="182">
        <f>新たな自己評価・市町村評価様式!M94</f>
        <v>0</v>
      </c>
      <c r="AD6" s="182">
        <f>新たな自己評価・市町村評価様式!M95</f>
        <v>0</v>
      </c>
      <c r="AE6" s="182">
        <f>新たな自己評価・市町村評価様式!M96</f>
        <v>0</v>
      </c>
      <c r="AF6" s="182">
        <f>新たな自己評価・市町村評価様式!M97</f>
        <v>0</v>
      </c>
      <c r="AG6" s="182" t="e">
        <f>新たな自己評価・市町村評価様式!Z103</f>
        <v>#N/A</v>
      </c>
      <c r="AH6" s="182">
        <f>新たな自己評価・市町村評価様式!J107</f>
        <v>0</v>
      </c>
      <c r="AI6" s="182">
        <f>新たな自己評価・市町村評価様式!J108</f>
        <v>0</v>
      </c>
      <c r="AJ6" s="182">
        <f>新たな自己評価・市町村評価様式!J109</f>
        <v>0</v>
      </c>
      <c r="AK6" s="182">
        <f>新たな自己評価・市町村評価様式!J110</f>
        <v>0</v>
      </c>
      <c r="AL6" s="182">
        <f>新たな自己評価・市町村評価様式!J111</f>
        <v>0</v>
      </c>
      <c r="AM6" s="182" t="e">
        <f>新たな自己評価・市町村評価様式!Z116</f>
        <v>#N/A</v>
      </c>
      <c r="AN6" s="182" t="e">
        <f>新たな自己評価・市町村評価様式!Z121</f>
        <v>#N/A</v>
      </c>
      <c r="AO6" s="182" t="e">
        <f>新たな自己評価・市町村評価様式!Z127</f>
        <v>#N/A</v>
      </c>
      <c r="AP6" s="182" t="str">
        <f>新たな自己評価・市町村評価様式!Z131</f>
        <v/>
      </c>
      <c r="AQ6" s="182" t="str">
        <f>新たな自己評価・市町村評価様式!Z132</f>
        <v/>
      </c>
      <c r="AR6" s="182" t="str">
        <f>新たな自己評価・市町村評価様式!Z133</f>
        <v/>
      </c>
      <c r="AS6" s="182" t="str">
        <f>新たな自己評価・市町村評価様式!Z134</f>
        <v/>
      </c>
      <c r="AT6" s="182" t="str">
        <f>新たな自己評価・市町村評価様式!Z135</f>
        <v/>
      </c>
      <c r="AU6" s="182" t="str">
        <f>新たな自己評価・市町村評価様式!Z136</f>
        <v/>
      </c>
      <c r="AV6" s="182" t="str">
        <f>新たな自己評価・市町村評価様式!Z137</f>
        <v/>
      </c>
      <c r="AW6" s="182" t="str">
        <f>新たな自己評価・市町村評価様式!Z138</f>
        <v/>
      </c>
      <c r="AX6" s="182">
        <f>新たな自己評価・市町村評価様式!B143</f>
        <v>0</v>
      </c>
      <c r="AY6" s="182">
        <f>新たな自己評価・市町村評価様式!B150</f>
        <v>0</v>
      </c>
      <c r="AZ6" s="182" t="e">
        <f>新たな自己評価・市町村評価様式!Z164</f>
        <v>#N/A</v>
      </c>
      <c r="BA6" s="182" t="e">
        <f>新たな自己評価・市町村評価様式!Z165</f>
        <v>#N/A</v>
      </c>
      <c r="BB6" s="182" t="e">
        <f>新たな自己評価・市町村評価様式!Z166</f>
        <v>#N/A</v>
      </c>
      <c r="BC6" s="182" t="e">
        <f>新たな自己評価・市町村評価様式!Z167</f>
        <v>#N/A</v>
      </c>
      <c r="BD6" s="182" t="e">
        <f>新たな自己評価・市町村評価様式!Z168</f>
        <v>#N/A</v>
      </c>
      <c r="BE6" s="182" t="e">
        <f>新たな自己評価・市町村評価様式!Z169</f>
        <v>#N/A</v>
      </c>
      <c r="BF6" s="182" t="e">
        <f>新たな自己評価・市町村評価様式!Z170</f>
        <v>#N/A</v>
      </c>
      <c r="BG6" s="182" t="e">
        <f>新たな自己評価・市町村評価様式!Z171</f>
        <v>#N/A</v>
      </c>
      <c r="BH6" s="182" t="e">
        <f>新たな自己評価・市町村評価様式!Z172</f>
        <v>#N/A</v>
      </c>
      <c r="BI6" s="182" t="e">
        <f>新たな自己評価・市町村評価様式!Z173</f>
        <v>#N/A</v>
      </c>
      <c r="BJ6" s="182" t="e">
        <f>新たな自己評価・市町村評価様式!Z174</f>
        <v>#N/A</v>
      </c>
      <c r="BK6" s="182" t="e">
        <f>新たな自己評価・市町村評価様式!Z175</f>
        <v>#N/A</v>
      </c>
      <c r="BL6" s="182" t="e">
        <f ca="1">新たな自己評価・市町村評価様式!Z202</f>
        <v>#VALUE!</v>
      </c>
      <c r="BM6" s="182" t="e">
        <f ca="1">新たな自己評価・市町村評価様式!Z203</f>
        <v>#VALUE!</v>
      </c>
      <c r="BN6" s="182" t="e">
        <f ca="1">新たな自己評価・市町村評価様式!Z204</f>
        <v>#VALUE!</v>
      </c>
      <c r="BO6" s="182" t="e">
        <f ca="1">新たな自己評価・市町村評価様式!Z205</f>
        <v>#VALUE!</v>
      </c>
      <c r="BP6" s="182" t="e">
        <f ca="1">新たな自己評価・市町村評価様式!Z206</f>
        <v>#VALUE!</v>
      </c>
      <c r="BQ6" s="182" t="e">
        <f ca="1">新たな自己評価・市町村評価様式!Z207</f>
        <v>#VALUE!</v>
      </c>
      <c r="BR6" s="182" t="e">
        <f ca="1">新たな自己評価・市町村評価様式!Z208</f>
        <v>#VALUE!</v>
      </c>
      <c r="BS6" s="182" t="e">
        <f ca="1">新たな自己評価・市町村評価様式!Z209</f>
        <v>#VALUE!</v>
      </c>
      <c r="BT6" s="182" t="e">
        <f ca="1">新たな自己評価・市町村評価様式!Z210</f>
        <v>#VALUE!</v>
      </c>
      <c r="BU6" s="182" t="e">
        <f ca="1">新たな自己評価・市町村評価様式!Z211</f>
        <v>#VALUE!</v>
      </c>
      <c r="BV6" s="182" t="e">
        <f ca="1">新たな自己評価・市町村評価様式!Z212</f>
        <v>#VALUE!</v>
      </c>
      <c r="BW6" s="182" t="e">
        <f ca="1">新たな自己評価・市町村評価様式!Z213</f>
        <v>#VALUE!</v>
      </c>
      <c r="BX6" s="182" t="str">
        <f>新たな自己評価・市町村評価様式!AG202</f>
        <v/>
      </c>
      <c r="BY6" s="182" t="str">
        <f>新たな自己評価・市町村評価様式!AG203</f>
        <v/>
      </c>
      <c r="BZ6" s="182" t="str">
        <f>新たな自己評価・市町村評価様式!AG204</f>
        <v/>
      </c>
      <c r="CA6" s="182" t="str">
        <f>新たな自己評価・市町村評価様式!AG205</f>
        <v/>
      </c>
      <c r="CB6" s="182" t="str">
        <f>新たな自己評価・市町村評価様式!AG206</f>
        <v/>
      </c>
      <c r="CC6" s="182" t="str">
        <f>新たな自己評価・市町村評価様式!AG207</f>
        <v/>
      </c>
      <c r="CD6" s="182" t="str">
        <f>新たな自己評価・市町村評価様式!AG208</f>
        <v/>
      </c>
      <c r="CE6" s="182" t="str">
        <f>新たな自己評価・市町村評価様式!AG209</f>
        <v/>
      </c>
      <c r="CF6" s="182" t="str">
        <f>新たな自己評価・市町村評価様式!AG210</f>
        <v/>
      </c>
      <c r="CG6" s="182" t="str">
        <f>新たな自己評価・市町村評価様式!AG211</f>
        <v/>
      </c>
      <c r="CH6" s="182" t="str">
        <f>新たな自己評価・市町村評価様式!AG212</f>
        <v/>
      </c>
      <c r="CI6" s="182" t="str">
        <f>新たな自己評価・市町村評価様式!AG213</f>
        <v/>
      </c>
      <c r="CJ6" s="182">
        <f>新たな自己評価・市町村評価様式!B226</f>
        <v>0</v>
      </c>
      <c r="CK6" s="182" t="str">
        <f>新たな自己評価・市町村評価様式!Z244</f>
        <v/>
      </c>
      <c r="CL6" s="182">
        <f>新たな自己評価・市町村評価様式!B251</f>
        <v>0</v>
      </c>
      <c r="CM6" s="182">
        <f>新たな自己評価・市町村評価様式!Z262</f>
        <v>0</v>
      </c>
      <c r="CN6" s="182">
        <f>新たな自己評価・市町村評価様式!Z263</f>
        <v>0</v>
      </c>
      <c r="CO6" s="182">
        <f>新たな自己評価・市町村評価様式!Z264</f>
        <v>0</v>
      </c>
      <c r="CP6" s="182">
        <f>新たな自己評価・市町村評価様式!Z265</f>
        <v>0</v>
      </c>
      <c r="CQ6" s="182">
        <f>新たな自己評価・市町村評価様式!Z266</f>
        <v>0</v>
      </c>
      <c r="CR6" s="182">
        <f>新たな自己評価・市町村評価様式!Z267</f>
        <v>0</v>
      </c>
      <c r="CS6" s="182">
        <f>新たな自己評価・市町村評価様式!Z268</f>
        <v>0</v>
      </c>
      <c r="CT6" s="182">
        <f>新たな自己評価・市町村評価様式!Z269</f>
        <v>0</v>
      </c>
      <c r="CU6" s="182">
        <f>新たな自己評価・市町村評価様式!Z270</f>
        <v>0</v>
      </c>
      <c r="CV6" s="182">
        <f>新たな自己評価・市町村評価様式!Z271</f>
        <v>0</v>
      </c>
      <c r="CW6" s="182">
        <f>新たな自己評価・市町村評価様式!Z272</f>
        <v>0</v>
      </c>
      <c r="CX6" s="182">
        <f>新たな自己評価・市町村評価様式!Z273</f>
        <v>0</v>
      </c>
      <c r="CY6" s="182">
        <f>新たな自己評価・市町村評価様式!Z277</f>
        <v>0</v>
      </c>
      <c r="CZ6" s="182">
        <f>新たな自己評価・市町村評価様式!Z278</f>
        <v>0</v>
      </c>
      <c r="DA6" s="182">
        <f>新たな自己評価・市町村評価様式!Z279</f>
        <v>0</v>
      </c>
    </row>
    <row r="7" spans="1:105" x14ac:dyDescent="0.2">
      <c r="B7">
        <f>IF(B6="","",B6)</f>
        <v>0</v>
      </c>
      <c r="C7">
        <f t="shared" ref="C7:BN7" si="2">IF(C6="","",C6)</f>
        <v>0</v>
      </c>
      <c r="D7">
        <f t="shared" si="2"/>
        <v>0</v>
      </c>
      <c r="E7" t="str">
        <f t="shared" si="2"/>
        <v>令和</v>
      </c>
      <c r="F7">
        <f t="shared" si="2"/>
        <v>0</v>
      </c>
      <c r="G7" t="str">
        <f t="shared" si="2"/>
        <v>令和</v>
      </c>
      <c r="H7">
        <f t="shared" si="2"/>
        <v>0</v>
      </c>
      <c r="I7" t="e">
        <f>IF(I6="","",I6)</f>
        <v>#N/A</v>
      </c>
      <c r="J7" t="e">
        <f t="shared" si="2"/>
        <v>#N/A</v>
      </c>
      <c r="K7" t="e">
        <f t="shared" si="2"/>
        <v>#N/A</v>
      </c>
      <c r="L7" t="e">
        <f t="shared" si="2"/>
        <v>#N/A</v>
      </c>
      <c r="M7" t="e">
        <f t="shared" si="2"/>
        <v>#N/A</v>
      </c>
      <c r="N7" t="e">
        <f t="shared" si="2"/>
        <v>#N/A</v>
      </c>
      <c r="O7" t="e">
        <f t="shared" si="2"/>
        <v>#N/A</v>
      </c>
      <c r="P7" t="e">
        <f t="shared" si="2"/>
        <v>#N/A</v>
      </c>
      <c r="Q7" t="e">
        <f t="shared" si="2"/>
        <v>#N/A</v>
      </c>
      <c r="R7" t="str">
        <f t="shared" si="2"/>
        <v>-</v>
      </c>
      <c r="S7" t="str">
        <f t="shared" si="2"/>
        <v>-</v>
      </c>
      <c r="T7">
        <f t="shared" si="2"/>
        <v>0</v>
      </c>
      <c r="U7">
        <f t="shared" si="2"/>
        <v>0</v>
      </c>
      <c r="V7">
        <f t="shared" si="2"/>
        <v>0</v>
      </c>
      <c r="W7">
        <f t="shared" si="2"/>
        <v>0</v>
      </c>
      <c r="X7">
        <f t="shared" si="2"/>
        <v>0</v>
      </c>
      <c r="Y7">
        <f t="shared" si="2"/>
        <v>0</v>
      </c>
      <c r="Z7">
        <f t="shared" si="2"/>
        <v>0</v>
      </c>
      <c r="AA7">
        <f t="shared" si="2"/>
        <v>0</v>
      </c>
      <c r="AB7">
        <f t="shared" si="2"/>
        <v>0</v>
      </c>
      <c r="AC7">
        <f t="shared" si="2"/>
        <v>0</v>
      </c>
      <c r="AD7">
        <f t="shared" si="2"/>
        <v>0</v>
      </c>
      <c r="AE7">
        <f t="shared" si="2"/>
        <v>0</v>
      </c>
      <c r="AF7">
        <f t="shared" si="2"/>
        <v>0</v>
      </c>
      <c r="AG7" t="e">
        <f t="shared" si="2"/>
        <v>#N/A</v>
      </c>
      <c r="AH7">
        <f t="shared" si="2"/>
        <v>0</v>
      </c>
      <c r="AI7">
        <f t="shared" si="2"/>
        <v>0</v>
      </c>
      <c r="AJ7">
        <f t="shared" si="2"/>
        <v>0</v>
      </c>
      <c r="AK7">
        <f t="shared" si="2"/>
        <v>0</v>
      </c>
      <c r="AL7">
        <f t="shared" si="2"/>
        <v>0</v>
      </c>
      <c r="AM7" t="e">
        <f t="shared" si="2"/>
        <v>#N/A</v>
      </c>
      <c r="AN7" t="e">
        <f t="shared" si="2"/>
        <v>#N/A</v>
      </c>
      <c r="AO7" t="e">
        <f t="shared" si="2"/>
        <v>#N/A</v>
      </c>
      <c r="AP7" t="str">
        <f t="shared" si="2"/>
        <v/>
      </c>
      <c r="AQ7" t="str">
        <f t="shared" si="2"/>
        <v/>
      </c>
      <c r="AR7" t="str">
        <f t="shared" si="2"/>
        <v/>
      </c>
      <c r="AS7" t="str">
        <f t="shared" si="2"/>
        <v/>
      </c>
      <c r="AT7" t="str">
        <f t="shared" si="2"/>
        <v/>
      </c>
      <c r="AU7" t="str">
        <f t="shared" si="2"/>
        <v/>
      </c>
      <c r="AV7" t="str">
        <f t="shared" si="2"/>
        <v/>
      </c>
      <c r="AW7" t="str">
        <f t="shared" si="2"/>
        <v/>
      </c>
      <c r="AX7">
        <f t="shared" si="2"/>
        <v>0</v>
      </c>
      <c r="AY7">
        <f t="shared" si="2"/>
        <v>0</v>
      </c>
      <c r="AZ7" t="e">
        <f>IF(AZ6="","",AZ6)</f>
        <v>#N/A</v>
      </c>
      <c r="BA7" t="e">
        <f t="shared" si="2"/>
        <v>#N/A</v>
      </c>
      <c r="BB7" t="e">
        <f t="shared" si="2"/>
        <v>#N/A</v>
      </c>
      <c r="BC7" t="e">
        <f t="shared" si="2"/>
        <v>#N/A</v>
      </c>
      <c r="BD7" t="e">
        <f t="shared" si="2"/>
        <v>#N/A</v>
      </c>
      <c r="BE7" t="e">
        <f t="shared" si="2"/>
        <v>#N/A</v>
      </c>
      <c r="BF7" t="e">
        <f t="shared" si="2"/>
        <v>#N/A</v>
      </c>
      <c r="BG7" t="e">
        <f t="shared" si="2"/>
        <v>#N/A</v>
      </c>
      <c r="BH7" t="e">
        <f t="shared" si="2"/>
        <v>#N/A</v>
      </c>
      <c r="BI7" t="e">
        <f t="shared" si="2"/>
        <v>#N/A</v>
      </c>
      <c r="BJ7" t="e">
        <f t="shared" si="2"/>
        <v>#N/A</v>
      </c>
      <c r="BK7" t="e">
        <f>IF(BK6="","",BK6)</f>
        <v>#N/A</v>
      </c>
      <c r="BL7" t="e">
        <f t="shared" ca="1" si="2"/>
        <v>#VALUE!</v>
      </c>
      <c r="BM7" t="e">
        <f t="shared" ca="1" si="2"/>
        <v>#VALUE!</v>
      </c>
      <c r="BN7" t="e">
        <f t="shared" ca="1" si="2"/>
        <v>#VALUE!</v>
      </c>
      <c r="BO7" t="e">
        <f t="shared" ref="BO7:DA7" ca="1" si="3">IF(BO6="","",BO6)</f>
        <v>#VALUE!</v>
      </c>
      <c r="BP7" t="e">
        <f t="shared" ca="1" si="3"/>
        <v>#VALUE!</v>
      </c>
      <c r="BQ7" t="e">
        <f t="shared" ca="1" si="3"/>
        <v>#VALUE!</v>
      </c>
      <c r="BR7" t="e">
        <f t="shared" ca="1" si="3"/>
        <v>#VALUE!</v>
      </c>
      <c r="BS7" t="e">
        <f t="shared" ca="1" si="3"/>
        <v>#VALUE!</v>
      </c>
      <c r="BT7" t="e">
        <f t="shared" ca="1" si="3"/>
        <v>#VALUE!</v>
      </c>
      <c r="BU7" t="e">
        <f t="shared" ca="1" si="3"/>
        <v>#VALUE!</v>
      </c>
      <c r="BV7" t="e">
        <f t="shared" ca="1" si="3"/>
        <v>#VALUE!</v>
      </c>
      <c r="BW7" t="e">
        <f t="shared" ca="1" si="3"/>
        <v>#VALUE!</v>
      </c>
      <c r="BX7" t="str">
        <f t="shared" si="3"/>
        <v/>
      </c>
      <c r="BY7" t="str">
        <f t="shared" si="3"/>
        <v/>
      </c>
      <c r="BZ7" t="str">
        <f t="shared" si="3"/>
        <v/>
      </c>
      <c r="CA7" t="str">
        <f t="shared" si="3"/>
        <v/>
      </c>
      <c r="CB7" t="str">
        <f t="shared" si="3"/>
        <v/>
      </c>
      <c r="CC7" t="str">
        <f t="shared" si="3"/>
        <v/>
      </c>
      <c r="CD7" t="str">
        <f t="shared" si="3"/>
        <v/>
      </c>
      <c r="CE7" t="str">
        <f t="shared" si="3"/>
        <v/>
      </c>
      <c r="CF7" t="str">
        <f t="shared" si="3"/>
        <v/>
      </c>
      <c r="CG7" t="str">
        <f t="shared" si="3"/>
        <v/>
      </c>
      <c r="CH7" t="str">
        <f t="shared" si="3"/>
        <v/>
      </c>
      <c r="CI7" t="str">
        <f t="shared" si="3"/>
        <v/>
      </c>
      <c r="CJ7">
        <f t="shared" si="3"/>
        <v>0</v>
      </c>
      <c r="CK7" t="str">
        <f>IF(CK6="","",CK6)</f>
        <v/>
      </c>
      <c r="CL7">
        <f t="shared" si="3"/>
        <v>0</v>
      </c>
      <c r="CM7">
        <f t="shared" si="3"/>
        <v>0</v>
      </c>
      <c r="CN7">
        <f t="shared" si="3"/>
        <v>0</v>
      </c>
      <c r="CO7">
        <f t="shared" si="3"/>
        <v>0</v>
      </c>
      <c r="CP7">
        <f t="shared" si="3"/>
        <v>0</v>
      </c>
      <c r="CQ7">
        <f t="shared" si="3"/>
        <v>0</v>
      </c>
      <c r="CR7">
        <f t="shared" si="3"/>
        <v>0</v>
      </c>
      <c r="CS7">
        <f t="shared" si="3"/>
        <v>0</v>
      </c>
      <c r="CT7">
        <f t="shared" si="3"/>
        <v>0</v>
      </c>
      <c r="CU7">
        <f t="shared" si="3"/>
        <v>0</v>
      </c>
      <c r="CV7">
        <f t="shared" si="3"/>
        <v>0</v>
      </c>
      <c r="CW7">
        <f t="shared" si="3"/>
        <v>0</v>
      </c>
      <c r="CX7">
        <f t="shared" si="3"/>
        <v>0</v>
      </c>
      <c r="CY7">
        <f t="shared" si="3"/>
        <v>0</v>
      </c>
      <c r="CZ7">
        <f t="shared" si="3"/>
        <v>0</v>
      </c>
      <c r="DA7">
        <f t="shared" si="3"/>
        <v>0</v>
      </c>
    </row>
  </sheetData>
  <phoneticPr fontId="4"/>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C93370-A0F7-4D20-91CE-E2E2042BE504}">
  <sheetPr>
    <tabColor rgb="FF7030A0"/>
  </sheetPr>
  <dimension ref="A1"/>
  <sheetViews>
    <sheetView workbookViewId="0"/>
  </sheetViews>
  <sheetFormatPr defaultRowHeight="13.2" x14ac:dyDescent="0.2"/>
  <sheetData/>
  <phoneticPr fontId="4"/>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ACA295-E121-435F-9C48-FA279C1E6338}">
  <sheetPr>
    <tabColor rgb="FF7030A0"/>
  </sheetPr>
  <dimension ref="A1:P69"/>
  <sheetViews>
    <sheetView workbookViewId="0"/>
  </sheetViews>
  <sheetFormatPr defaultRowHeight="13.2" x14ac:dyDescent="0.2"/>
  <cols>
    <col min="3" max="3" width="5.33203125" customWidth="1"/>
    <col min="4" max="4" width="9.44140625" customWidth="1"/>
    <col min="5" max="5" width="45.88671875" customWidth="1"/>
    <col min="12" max="12" width="13.44140625" customWidth="1"/>
  </cols>
  <sheetData>
    <row r="1" spans="1:16" x14ac:dyDescent="0.2">
      <c r="B1" s="230" t="s">
        <v>429</v>
      </c>
    </row>
    <row r="4" spans="1:16" x14ac:dyDescent="0.2">
      <c r="A4" s="35">
        <v>1</v>
      </c>
      <c r="F4" s="35" t="s">
        <v>153</v>
      </c>
      <c r="G4" s="35" t="s">
        <v>329</v>
      </c>
      <c r="H4" s="35" t="s">
        <v>154</v>
      </c>
      <c r="I4" s="35" t="s">
        <v>155</v>
      </c>
      <c r="J4" s="35" t="s">
        <v>430</v>
      </c>
    </row>
    <row r="5" spans="1:16" x14ac:dyDescent="0.2">
      <c r="A5" s="35">
        <v>2</v>
      </c>
      <c r="B5" t="s">
        <v>194</v>
      </c>
      <c r="C5" t="s">
        <v>431</v>
      </c>
      <c r="D5" t="s">
        <v>432</v>
      </c>
      <c r="E5" t="s">
        <v>433</v>
      </c>
      <c r="F5" s="231">
        <v>81</v>
      </c>
      <c r="G5" s="231">
        <v>38.4</v>
      </c>
      <c r="H5" s="231">
        <v>10</v>
      </c>
      <c r="I5" s="231">
        <v>2.7</v>
      </c>
      <c r="J5" s="232" t="s">
        <v>430</v>
      </c>
      <c r="L5" s="234"/>
      <c r="M5" s="234"/>
      <c r="N5" s="234"/>
      <c r="O5" s="234"/>
      <c r="P5" s="233"/>
    </row>
    <row r="6" spans="1:16" x14ac:dyDescent="0.2">
      <c r="A6" s="35">
        <v>3</v>
      </c>
      <c r="C6" t="s">
        <v>431</v>
      </c>
      <c r="E6" t="s">
        <v>434</v>
      </c>
      <c r="F6" s="231">
        <v>68.2</v>
      </c>
      <c r="G6" s="231">
        <v>19.8</v>
      </c>
      <c r="H6" s="231">
        <v>1.7</v>
      </c>
      <c r="I6" s="231">
        <v>0.1</v>
      </c>
      <c r="J6" s="232" t="s">
        <v>430</v>
      </c>
      <c r="L6" s="234"/>
      <c r="M6" s="234"/>
      <c r="N6" s="234"/>
      <c r="O6" s="234"/>
    </row>
    <row r="7" spans="1:16" x14ac:dyDescent="0.2">
      <c r="A7" s="35">
        <v>4</v>
      </c>
      <c r="C7" t="s">
        <v>435</v>
      </c>
      <c r="E7" t="s">
        <v>436</v>
      </c>
      <c r="F7" s="231">
        <v>80.099999999999994</v>
      </c>
      <c r="G7" s="231">
        <v>37.700000000000003</v>
      </c>
      <c r="H7" s="231">
        <v>10.9</v>
      </c>
      <c r="I7" s="231">
        <v>3.3</v>
      </c>
      <c r="J7" s="232" t="s">
        <v>430</v>
      </c>
      <c r="L7" s="234"/>
      <c r="M7" s="234"/>
      <c r="N7" s="234"/>
      <c r="O7" s="234"/>
    </row>
    <row r="8" spans="1:16" x14ac:dyDescent="0.2">
      <c r="A8" s="35">
        <v>5</v>
      </c>
      <c r="B8" t="s">
        <v>197</v>
      </c>
      <c r="C8" t="s">
        <v>431</v>
      </c>
      <c r="E8" t="s">
        <v>437</v>
      </c>
      <c r="F8" s="231">
        <v>80.900000000000006</v>
      </c>
      <c r="G8" s="231">
        <v>42.7</v>
      </c>
      <c r="H8" s="231">
        <v>21.7</v>
      </c>
      <c r="I8" s="231">
        <v>9.9</v>
      </c>
      <c r="J8" s="232" t="s">
        <v>430</v>
      </c>
      <c r="L8" s="234"/>
      <c r="M8" s="234"/>
      <c r="N8" s="234"/>
      <c r="O8" s="234"/>
    </row>
    <row r="9" spans="1:16" x14ac:dyDescent="0.2">
      <c r="A9" s="35">
        <v>6</v>
      </c>
      <c r="C9" t="s">
        <v>431</v>
      </c>
      <c r="E9" t="s">
        <v>438</v>
      </c>
      <c r="F9" s="231">
        <v>92.1</v>
      </c>
      <c r="G9" s="231">
        <v>71.599999999999994</v>
      </c>
      <c r="H9" s="231">
        <v>54.8</v>
      </c>
      <c r="I9" s="231">
        <v>25.2</v>
      </c>
      <c r="J9" s="232" t="s">
        <v>430</v>
      </c>
      <c r="L9" s="234"/>
      <c r="M9" s="234"/>
      <c r="N9" s="234"/>
      <c r="O9" s="234"/>
    </row>
    <row r="10" spans="1:16" x14ac:dyDescent="0.2">
      <c r="A10" s="35">
        <v>7</v>
      </c>
      <c r="C10" t="s">
        <v>431</v>
      </c>
      <c r="E10" t="s">
        <v>439</v>
      </c>
      <c r="F10" s="231">
        <v>83.4</v>
      </c>
      <c r="G10" s="231">
        <v>48.7</v>
      </c>
      <c r="H10" s="231">
        <v>27.4</v>
      </c>
      <c r="I10" s="231">
        <v>12.2</v>
      </c>
      <c r="J10" s="232" t="s">
        <v>430</v>
      </c>
      <c r="L10" s="234"/>
      <c r="M10" s="234"/>
      <c r="N10" s="234"/>
      <c r="O10" s="234"/>
    </row>
    <row r="11" spans="1:16" x14ac:dyDescent="0.2">
      <c r="A11" s="35">
        <v>8</v>
      </c>
      <c r="C11" t="s">
        <v>431</v>
      </c>
      <c r="E11" t="s">
        <v>440</v>
      </c>
      <c r="F11" s="231">
        <v>98</v>
      </c>
      <c r="G11" s="231">
        <v>89.9</v>
      </c>
      <c r="H11" s="231">
        <v>80.099999999999994</v>
      </c>
      <c r="I11" s="231">
        <v>38.1</v>
      </c>
      <c r="J11" s="232" t="s">
        <v>430</v>
      </c>
      <c r="L11" s="234"/>
      <c r="M11" s="234"/>
      <c r="N11" s="234"/>
      <c r="O11" s="234"/>
    </row>
    <row r="12" spans="1:16" x14ac:dyDescent="0.2">
      <c r="A12" s="35">
        <v>9</v>
      </c>
      <c r="C12" t="s">
        <v>441</v>
      </c>
      <c r="E12" t="s">
        <v>404</v>
      </c>
      <c r="F12" s="231">
        <v>90.2</v>
      </c>
      <c r="G12" s="231">
        <v>61.7</v>
      </c>
      <c r="H12" s="231">
        <v>38.200000000000003</v>
      </c>
      <c r="I12" s="231">
        <v>16.7</v>
      </c>
      <c r="J12" s="232" t="s">
        <v>430</v>
      </c>
      <c r="L12" s="234"/>
      <c r="M12" s="234"/>
      <c r="N12" s="234"/>
      <c r="O12" s="234"/>
    </row>
    <row r="13" spans="1:16" x14ac:dyDescent="0.2">
      <c r="A13" s="35">
        <v>10</v>
      </c>
      <c r="B13" t="s">
        <v>198</v>
      </c>
      <c r="C13" t="s">
        <v>442</v>
      </c>
      <c r="E13" t="s">
        <v>443</v>
      </c>
      <c r="F13" s="231">
        <v>80.5</v>
      </c>
      <c r="G13" s="231">
        <v>36.9</v>
      </c>
      <c r="H13" s="231">
        <v>7.5</v>
      </c>
      <c r="I13" s="231">
        <v>1</v>
      </c>
      <c r="J13" s="232" t="s">
        <v>430</v>
      </c>
      <c r="L13" s="234"/>
      <c r="M13" s="234"/>
      <c r="N13" s="234"/>
      <c r="O13" s="234"/>
    </row>
    <row r="14" spans="1:16" x14ac:dyDescent="0.2">
      <c r="A14" s="35">
        <v>11</v>
      </c>
      <c r="F14" s="234"/>
      <c r="G14" s="234"/>
      <c r="H14" s="234"/>
      <c r="I14" s="234"/>
    </row>
    <row r="15" spans="1:16" x14ac:dyDescent="0.2">
      <c r="A15" s="35">
        <v>12</v>
      </c>
      <c r="B15" t="s">
        <v>444</v>
      </c>
      <c r="C15" t="s">
        <v>445</v>
      </c>
      <c r="D15" t="s">
        <v>205</v>
      </c>
      <c r="E15" t="s">
        <v>446</v>
      </c>
      <c r="F15" s="231">
        <v>94.9</v>
      </c>
      <c r="G15" s="231">
        <v>73.599999999999994</v>
      </c>
      <c r="H15" s="231">
        <v>50.2</v>
      </c>
      <c r="I15" s="231">
        <v>21.5</v>
      </c>
      <c r="J15" s="232" t="s">
        <v>430</v>
      </c>
      <c r="L15" s="234"/>
      <c r="M15" s="234"/>
      <c r="N15" s="234"/>
      <c r="O15" s="234"/>
    </row>
    <row r="16" spans="1:16" x14ac:dyDescent="0.2">
      <c r="A16" s="35">
        <v>13</v>
      </c>
      <c r="C16" t="s">
        <v>447</v>
      </c>
      <c r="E16" t="s">
        <v>225</v>
      </c>
      <c r="F16" s="231">
        <v>92.3</v>
      </c>
      <c r="G16" s="231">
        <v>69.900000000000006</v>
      </c>
      <c r="H16" s="231">
        <v>48.5</v>
      </c>
      <c r="I16" s="231">
        <v>21</v>
      </c>
      <c r="J16" s="232" t="s">
        <v>430</v>
      </c>
      <c r="L16" s="234"/>
      <c r="M16" s="234"/>
      <c r="N16" s="234"/>
      <c r="O16" s="234"/>
    </row>
    <row r="17" spans="1:15" x14ac:dyDescent="0.2">
      <c r="A17" s="35">
        <v>14</v>
      </c>
      <c r="C17" t="s">
        <v>448</v>
      </c>
      <c r="E17" t="s">
        <v>449</v>
      </c>
      <c r="F17" s="231">
        <v>92.3</v>
      </c>
      <c r="G17" s="231">
        <v>55.8</v>
      </c>
      <c r="H17" s="231">
        <v>18.2</v>
      </c>
      <c r="I17" s="231">
        <v>4.7</v>
      </c>
      <c r="J17" s="232" t="s">
        <v>430</v>
      </c>
      <c r="L17" s="234"/>
      <c r="M17" s="234"/>
      <c r="N17" s="234"/>
      <c r="O17" s="234"/>
    </row>
    <row r="18" spans="1:15" x14ac:dyDescent="0.2">
      <c r="A18" s="35">
        <v>15</v>
      </c>
      <c r="C18" t="s">
        <v>450</v>
      </c>
      <c r="E18" t="s">
        <v>451</v>
      </c>
      <c r="F18" s="231">
        <v>95.6</v>
      </c>
      <c r="G18" s="231">
        <v>70.5</v>
      </c>
      <c r="H18" s="231">
        <v>39.5</v>
      </c>
      <c r="I18" s="231">
        <v>14.7</v>
      </c>
      <c r="J18" s="232" t="s">
        <v>430</v>
      </c>
      <c r="L18" s="234"/>
      <c r="M18" s="234"/>
      <c r="N18" s="234"/>
      <c r="O18" s="234"/>
    </row>
    <row r="19" spans="1:15" x14ac:dyDescent="0.2">
      <c r="A19" s="35">
        <v>16</v>
      </c>
      <c r="C19" t="s">
        <v>452</v>
      </c>
      <c r="E19" t="s">
        <v>453</v>
      </c>
      <c r="F19" s="231">
        <v>88.4</v>
      </c>
      <c r="G19" s="231">
        <v>51.5</v>
      </c>
      <c r="H19" s="231">
        <v>17.399999999999999</v>
      </c>
      <c r="I19" s="231">
        <v>4.2</v>
      </c>
      <c r="J19" s="232" t="s">
        <v>430</v>
      </c>
      <c r="L19" s="234"/>
      <c r="M19" s="234"/>
      <c r="N19" s="234"/>
      <c r="O19" s="234"/>
    </row>
    <row r="20" spans="1:15" x14ac:dyDescent="0.2">
      <c r="A20" s="35">
        <v>17</v>
      </c>
      <c r="C20" t="s">
        <v>454</v>
      </c>
      <c r="E20" t="s">
        <v>455</v>
      </c>
      <c r="F20" s="231">
        <v>92.7</v>
      </c>
      <c r="G20" s="231">
        <v>59.4</v>
      </c>
      <c r="H20" s="231">
        <v>24</v>
      </c>
      <c r="I20" s="231">
        <v>7.3</v>
      </c>
      <c r="J20" s="232" t="s">
        <v>430</v>
      </c>
      <c r="L20" s="234"/>
      <c r="M20" s="234"/>
      <c r="N20" s="234"/>
      <c r="O20" s="234"/>
    </row>
    <row r="21" spans="1:15" x14ac:dyDescent="0.2">
      <c r="A21" s="35">
        <v>18</v>
      </c>
      <c r="C21" t="s">
        <v>456</v>
      </c>
      <c r="E21" t="s">
        <v>457</v>
      </c>
      <c r="F21" s="231">
        <v>93.6</v>
      </c>
      <c r="G21" s="231">
        <v>63.9</v>
      </c>
      <c r="H21" s="231">
        <v>29.5</v>
      </c>
      <c r="I21" s="231">
        <v>9.1999999999999993</v>
      </c>
      <c r="J21" s="232" t="s">
        <v>430</v>
      </c>
      <c r="L21" s="234"/>
      <c r="M21" s="234"/>
      <c r="N21" s="234"/>
      <c r="O21" s="234"/>
    </row>
    <row r="22" spans="1:15" x14ac:dyDescent="0.2">
      <c r="A22" s="35">
        <v>19</v>
      </c>
      <c r="C22" t="s">
        <v>458</v>
      </c>
      <c r="E22" t="s">
        <v>459</v>
      </c>
      <c r="F22" s="231">
        <v>96.7</v>
      </c>
      <c r="G22" s="231">
        <v>78.5</v>
      </c>
      <c r="H22" s="231">
        <v>47.1</v>
      </c>
      <c r="I22" s="231">
        <v>15.3</v>
      </c>
      <c r="J22" s="232" t="s">
        <v>430</v>
      </c>
      <c r="L22" s="234"/>
      <c r="M22" s="234"/>
      <c r="N22" s="234"/>
      <c r="O22" s="234"/>
    </row>
    <row r="23" spans="1:15" x14ac:dyDescent="0.2">
      <c r="A23" s="35">
        <v>20</v>
      </c>
      <c r="C23" t="s">
        <v>460</v>
      </c>
      <c r="E23" t="s">
        <v>461</v>
      </c>
      <c r="F23" s="231">
        <v>97.3</v>
      </c>
      <c r="G23" s="231">
        <v>79.099999999999994</v>
      </c>
      <c r="H23" s="231">
        <v>41.2</v>
      </c>
      <c r="I23" s="231">
        <v>9.3000000000000007</v>
      </c>
      <c r="J23" s="232" t="s">
        <v>430</v>
      </c>
      <c r="L23" s="234"/>
      <c r="M23" s="234"/>
      <c r="N23" s="234"/>
      <c r="O23" s="234"/>
    </row>
    <row r="24" spans="1:15" x14ac:dyDescent="0.2">
      <c r="A24" s="35">
        <v>21</v>
      </c>
      <c r="C24" t="s">
        <v>462</v>
      </c>
      <c r="E24" t="s">
        <v>463</v>
      </c>
      <c r="F24" s="231">
        <v>97.1</v>
      </c>
      <c r="G24" s="231">
        <v>83.2</v>
      </c>
      <c r="H24" s="231">
        <v>58.5</v>
      </c>
      <c r="I24" s="231">
        <v>22.5</v>
      </c>
      <c r="J24" s="232" t="s">
        <v>430</v>
      </c>
      <c r="L24" s="234"/>
      <c r="M24" s="234"/>
      <c r="N24" s="234"/>
      <c r="O24" s="234"/>
    </row>
    <row r="25" spans="1:15" x14ac:dyDescent="0.2">
      <c r="A25" s="35">
        <v>22</v>
      </c>
      <c r="C25" t="s">
        <v>464</v>
      </c>
      <c r="E25" t="s">
        <v>465</v>
      </c>
      <c r="F25" s="231">
        <v>97.2</v>
      </c>
      <c r="G25" s="231">
        <v>78.900000000000006</v>
      </c>
      <c r="H25" s="231">
        <v>42</v>
      </c>
      <c r="I25" s="231">
        <v>10.199999999999999</v>
      </c>
      <c r="J25" s="232" t="s">
        <v>430</v>
      </c>
      <c r="L25" s="234"/>
      <c r="M25" s="234"/>
      <c r="N25" s="234"/>
      <c r="O25" s="234"/>
    </row>
    <row r="26" spans="1:15" x14ac:dyDescent="0.2">
      <c r="A26" s="35">
        <v>23</v>
      </c>
      <c r="C26" t="s">
        <v>466</v>
      </c>
      <c r="E26" t="s">
        <v>467</v>
      </c>
      <c r="F26" s="231">
        <v>95.9</v>
      </c>
      <c r="G26" s="231">
        <v>70.8</v>
      </c>
      <c r="H26" s="231">
        <v>31.4</v>
      </c>
      <c r="I26" s="231">
        <v>6.5</v>
      </c>
      <c r="J26" s="232" t="s">
        <v>430</v>
      </c>
      <c r="L26" s="234"/>
      <c r="M26" s="234"/>
      <c r="N26" s="234"/>
      <c r="O26" s="234"/>
    </row>
    <row r="27" spans="1:15" x14ac:dyDescent="0.2">
      <c r="A27" s="35">
        <v>24</v>
      </c>
    </row>
    <row r="28" spans="1:15" x14ac:dyDescent="0.2">
      <c r="A28" s="35">
        <v>25</v>
      </c>
      <c r="D28" t="s">
        <v>468</v>
      </c>
      <c r="E28" t="s">
        <v>78</v>
      </c>
      <c r="F28" s="230">
        <v>76.5</v>
      </c>
      <c r="G28" s="230">
        <v>29.2</v>
      </c>
      <c r="H28" s="230">
        <v>3.4</v>
      </c>
      <c r="I28" s="230">
        <v>0.7</v>
      </c>
      <c r="J28" s="232" t="s">
        <v>430</v>
      </c>
      <c r="L28" s="234"/>
      <c r="M28" s="234"/>
      <c r="N28" s="234"/>
      <c r="O28" s="234"/>
    </row>
    <row r="29" spans="1:15" x14ac:dyDescent="0.2">
      <c r="A29" s="35">
        <v>26</v>
      </c>
      <c r="E29" t="s">
        <v>75</v>
      </c>
      <c r="F29" s="230">
        <v>84.5</v>
      </c>
      <c r="G29" s="230">
        <v>39.1</v>
      </c>
      <c r="H29" s="230">
        <v>5.5</v>
      </c>
      <c r="I29" s="230">
        <v>0.9</v>
      </c>
      <c r="J29" s="232" t="s">
        <v>430</v>
      </c>
      <c r="L29" s="234"/>
      <c r="M29" s="234"/>
      <c r="N29" s="234"/>
      <c r="O29" s="234"/>
    </row>
    <row r="30" spans="1:15" x14ac:dyDescent="0.2">
      <c r="A30" s="35">
        <v>27</v>
      </c>
      <c r="E30" t="s">
        <v>79</v>
      </c>
      <c r="F30" s="230">
        <v>88.8</v>
      </c>
      <c r="G30" s="230">
        <v>48.3</v>
      </c>
      <c r="H30" s="230">
        <v>11.7</v>
      </c>
      <c r="I30" s="230">
        <v>2.2999999999999998</v>
      </c>
      <c r="J30" s="232" t="s">
        <v>430</v>
      </c>
      <c r="L30" s="234"/>
      <c r="M30" s="234"/>
      <c r="N30" s="234"/>
      <c r="O30" s="234"/>
    </row>
    <row r="31" spans="1:15" x14ac:dyDescent="0.2">
      <c r="A31" s="35">
        <v>28</v>
      </c>
      <c r="E31" t="s">
        <v>77</v>
      </c>
      <c r="F31" s="230">
        <v>93</v>
      </c>
      <c r="G31" s="230">
        <v>59.1</v>
      </c>
      <c r="H31" s="230">
        <v>19.8</v>
      </c>
      <c r="I31" s="230">
        <v>3.7</v>
      </c>
      <c r="J31" s="232" t="s">
        <v>430</v>
      </c>
      <c r="L31" s="234"/>
      <c r="M31" s="234"/>
      <c r="N31" s="234"/>
      <c r="O31" s="234"/>
    </row>
    <row r="32" spans="1:15" x14ac:dyDescent="0.2">
      <c r="A32" s="35">
        <v>29</v>
      </c>
      <c r="E32" t="s">
        <v>69</v>
      </c>
      <c r="F32" s="230">
        <v>94</v>
      </c>
      <c r="G32" s="230">
        <v>66.599999999999994</v>
      </c>
      <c r="H32" s="230">
        <v>28.4</v>
      </c>
      <c r="I32" s="230">
        <v>5.9</v>
      </c>
      <c r="J32" s="232" t="s">
        <v>430</v>
      </c>
      <c r="L32" s="234"/>
      <c r="M32" s="234"/>
      <c r="N32" s="234"/>
      <c r="O32" s="234"/>
    </row>
    <row r="33" spans="1:15" x14ac:dyDescent="0.2">
      <c r="A33" s="35">
        <v>30</v>
      </c>
      <c r="E33" t="s">
        <v>70</v>
      </c>
      <c r="F33" s="230">
        <v>93.5</v>
      </c>
      <c r="G33" s="230">
        <v>61</v>
      </c>
      <c r="H33" s="230">
        <v>20.2</v>
      </c>
      <c r="I33" s="230">
        <v>2.7</v>
      </c>
      <c r="J33" s="232" t="s">
        <v>430</v>
      </c>
      <c r="L33" s="234"/>
      <c r="M33" s="234"/>
      <c r="N33" s="234"/>
      <c r="O33" s="234"/>
    </row>
    <row r="34" spans="1:15" x14ac:dyDescent="0.2">
      <c r="A34" s="35">
        <v>31</v>
      </c>
      <c r="E34" t="s">
        <v>71</v>
      </c>
      <c r="F34" s="230">
        <v>95</v>
      </c>
      <c r="G34" s="230">
        <v>65.900000000000006</v>
      </c>
      <c r="H34" s="230">
        <v>25.7</v>
      </c>
      <c r="I34" s="230">
        <v>4.8</v>
      </c>
      <c r="J34" s="232" t="s">
        <v>430</v>
      </c>
      <c r="L34" s="234"/>
      <c r="M34" s="234"/>
      <c r="N34" s="234"/>
      <c r="O34" s="234"/>
    </row>
    <row r="35" spans="1:15" x14ac:dyDescent="0.2">
      <c r="A35" s="35">
        <v>32</v>
      </c>
      <c r="E35" t="s">
        <v>137</v>
      </c>
      <c r="F35" s="230">
        <v>94</v>
      </c>
      <c r="G35" s="230">
        <v>60.7</v>
      </c>
      <c r="H35" s="230">
        <v>19.100000000000001</v>
      </c>
      <c r="I35" s="230">
        <v>2.4</v>
      </c>
      <c r="J35" s="232" t="s">
        <v>430</v>
      </c>
      <c r="L35" s="234"/>
      <c r="M35" s="234"/>
      <c r="N35" s="234"/>
      <c r="O35" s="234"/>
    </row>
    <row r="36" spans="1:15" x14ac:dyDescent="0.2">
      <c r="A36" s="35">
        <v>33</v>
      </c>
      <c r="E36" t="s">
        <v>72</v>
      </c>
      <c r="F36" s="230">
        <v>94.8</v>
      </c>
      <c r="G36" s="230">
        <v>61.9</v>
      </c>
      <c r="H36" s="230">
        <v>20</v>
      </c>
      <c r="I36" s="230">
        <v>2.9</v>
      </c>
      <c r="J36" s="232" t="s">
        <v>430</v>
      </c>
      <c r="L36" s="234"/>
      <c r="M36" s="234"/>
      <c r="N36" s="234"/>
      <c r="O36" s="234"/>
    </row>
    <row r="37" spans="1:15" x14ac:dyDescent="0.2">
      <c r="A37" s="35">
        <v>34</v>
      </c>
      <c r="E37" t="s">
        <v>138</v>
      </c>
      <c r="F37" s="230">
        <v>93.9</v>
      </c>
      <c r="G37" s="230">
        <v>62.5</v>
      </c>
      <c r="H37" s="230">
        <v>22.1</v>
      </c>
      <c r="I37" s="230">
        <v>3.4</v>
      </c>
      <c r="J37" s="232" t="s">
        <v>430</v>
      </c>
      <c r="L37" s="234"/>
      <c r="M37" s="234"/>
      <c r="N37" s="234"/>
      <c r="O37" s="234"/>
    </row>
    <row r="38" spans="1:15" x14ac:dyDescent="0.2">
      <c r="A38" s="35">
        <v>35</v>
      </c>
      <c r="E38" t="s">
        <v>73</v>
      </c>
      <c r="F38" s="230">
        <v>95.9</v>
      </c>
      <c r="G38" s="230">
        <v>71.2</v>
      </c>
      <c r="H38" s="230">
        <v>31.4</v>
      </c>
      <c r="I38" s="230">
        <v>6.1</v>
      </c>
      <c r="J38" s="232" t="s">
        <v>430</v>
      </c>
      <c r="L38" s="234"/>
      <c r="M38" s="234"/>
      <c r="N38" s="234"/>
      <c r="O38" s="234"/>
    </row>
    <row r="39" spans="1:15" x14ac:dyDescent="0.2">
      <c r="A39" s="35">
        <v>36</v>
      </c>
      <c r="E39" t="s">
        <v>74</v>
      </c>
      <c r="F39" s="230">
        <v>94</v>
      </c>
      <c r="G39" s="230">
        <v>61.4</v>
      </c>
      <c r="H39" s="230">
        <v>20</v>
      </c>
      <c r="I39" s="230">
        <v>2.5</v>
      </c>
      <c r="J39" s="232" t="s">
        <v>430</v>
      </c>
      <c r="L39" s="234"/>
      <c r="M39" s="234"/>
      <c r="N39" s="234"/>
      <c r="O39" s="234"/>
    </row>
    <row r="40" spans="1:15" x14ac:dyDescent="0.2">
      <c r="A40" s="35"/>
    </row>
    <row r="42" spans="1:15" ht="26.4" x14ac:dyDescent="0.2">
      <c r="E42" s="90"/>
      <c r="F42" s="235" t="s">
        <v>469</v>
      </c>
      <c r="G42" s="235" t="s">
        <v>470</v>
      </c>
      <c r="H42" s="235" t="s">
        <v>471</v>
      </c>
      <c r="I42" s="235" t="s">
        <v>472</v>
      </c>
      <c r="J42" s="236" t="s">
        <v>430</v>
      </c>
    </row>
    <row r="43" spans="1:15" x14ac:dyDescent="0.2">
      <c r="A43" s="35">
        <v>2</v>
      </c>
      <c r="B43" t="s">
        <v>473</v>
      </c>
      <c r="C43" t="s">
        <v>474</v>
      </c>
      <c r="D43" t="s">
        <v>475</v>
      </c>
      <c r="E43" s="47" t="s">
        <v>476</v>
      </c>
      <c r="F43" s="237">
        <v>93.1</v>
      </c>
      <c r="G43" s="237">
        <v>63.5</v>
      </c>
      <c r="H43" s="237">
        <v>32.700000000000003</v>
      </c>
      <c r="I43" s="237">
        <v>12.3</v>
      </c>
      <c r="J43" s="238" t="s">
        <v>430</v>
      </c>
      <c r="L43" s="234"/>
      <c r="M43" s="234"/>
      <c r="N43" s="234"/>
      <c r="O43" s="234"/>
    </row>
    <row r="44" spans="1:15" x14ac:dyDescent="0.2">
      <c r="A44" s="35"/>
    </row>
    <row r="45" spans="1:15" x14ac:dyDescent="0.2">
      <c r="A45" s="35"/>
      <c r="E45" s="90"/>
      <c r="F45" s="45" t="s">
        <v>164</v>
      </c>
      <c r="G45" s="45" t="s">
        <v>158</v>
      </c>
      <c r="H45" s="45" t="s">
        <v>165</v>
      </c>
      <c r="I45" s="91" t="s">
        <v>156</v>
      </c>
    </row>
    <row r="46" spans="1:15" x14ac:dyDescent="0.2">
      <c r="A46" s="35">
        <v>2</v>
      </c>
      <c r="E46" s="46" t="s">
        <v>477</v>
      </c>
      <c r="F46" s="239">
        <v>95.8</v>
      </c>
      <c r="G46" s="239">
        <v>64.099999999999994</v>
      </c>
      <c r="H46" s="239">
        <v>18.399999999999999</v>
      </c>
      <c r="I46" s="240" t="s">
        <v>430</v>
      </c>
      <c r="L46" s="234"/>
      <c r="M46" s="234"/>
      <c r="N46" s="234"/>
      <c r="O46" s="234"/>
    </row>
    <row r="47" spans="1:15" x14ac:dyDescent="0.2">
      <c r="A47" s="35">
        <v>3</v>
      </c>
      <c r="E47" s="47" t="s">
        <v>478</v>
      </c>
      <c r="F47" s="241">
        <v>97</v>
      </c>
      <c r="G47" s="241">
        <v>55.4</v>
      </c>
      <c r="H47" s="241">
        <v>8.4</v>
      </c>
      <c r="I47" s="242" t="s">
        <v>430</v>
      </c>
      <c r="L47" s="234"/>
      <c r="M47" s="234"/>
      <c r="N47" s="234"/>
      <c r="O47" s="234"/>
    </row>
    <row r="48" spans="1:15" x14ac:dyDescent="0.2">
      <c r="A48" s="35"/>
    </row>
    <row r="49" spans="1:14" x14ac:dyDescent="0.2">
      <c r="A49" s="35"/>
      <c r="E49" s="90"/>
      <c r="F49" s="45" t="s">
        <v>161</v>
      </c>
      <c r="G49" s="45" t="s">
        <v>160</v>
      </c>
      <c r="H49" s="45" t="s">
        <v>159</v>
      </c>
      <c r="I49" s="91" t="s">
        <v>156</v>
      </c>
    </row>
    <row r="50" spans="1:14" x14ac:dyDescent="0.2">
      <c r="A50" s="35">
        <v>2</v>
      </c>
      <c r="E50" s="47" t="s">
        <v>479</v>
      </c>
      <c r="F50" s="241">
        <v>76.3</v>
      </c>
      <c r="G50" s="241">
        <v>32.299999999999997</v>
      </c>
      <c r="H50" s="241">
        <v>6</v>
      </c>
      <c r="I50" s="243" t="s">
        <v>430</v>
      </c>
      <c r="L50" s="234"/>
      <c r="M50" s="234"/>
      <c r="N50" s="234"/>
    </row>
    <row r="51" spans="1:14" x14ac:dyDescent="0.2">
      <c r="A51" s="35"/>
    </row>
    <row r="52" spans="1:14" x14ac:dyDescent="0.2">
      <c r="A52" s="35"/>
      <c r="E52" s="90"/>
      <c r="F52" s="45" t="s">
        <v>161</v>
      </c>
      <c r="G52" s="45" t="s">
        <v>163</v>
      </c>
      <c r="H52" s="45" t="s">
        <v>162</v>
      </c>
      <c r="I52" s="91" t="s">
        <v>156</v>
      </c>
    </row>
    <row r="53" spans="1:14" x14ac:dyDescent="0.2">
      <c r="A53" s="35">
        <v>2</v>
      </c>
      <c r="E53" s="47" t="s">
        <v>480</v>
      </c>
      <c r="F53" s="244">
        <v>63.3</v>
      </c>
      <c r="G53" s="244">
        <v>13.5</v>
      </c>
      <c r="H53" s="244">
        <v>0.2</v>
      </c>
      <c r="I53" s="243" t="s">
        <v>430</v>
      </c>
      <c r="L53" s="234"/>
      <c r="M53" s="234"/>
      <c r="N53" s="234"/>
    </row>
    <row r="56" spans="1:14" x14ac:dyDescent="0.2">
      <c r="F56" t="s">
        <v>487</v>
      </c>
      <c r="G56" t="s">
        <v>488</v>
      </c>
    </row>
    <row r="57" spans="1:14" x14ac:dyDescent="0.2">
      <c r="E57" t="s">
        <v>485</v>
      </c>
      <c r="F57" s="233">
        <v>63.843138297507679</v>
      </c>
      <c r="G57" s="233">
        <v>5.6715425865167042</v>
      </c>
    </row>
    <row r="58" spans="1:14" x14ac:dyDescent="0.2">
      <c r="E58" t="s">
        <v>486</v>
      </c>
      <c r="F58" s="233">
        <v>65.068472418572853</v>
      </c>
      <c r="G58" s="233">
        <v>6.6399996947005331</v>
      </c>
    </row>
    <row r="59" spans="1:14" x14ac:dyDescent="0.2">
      <c r="F59" s="233"/>
      <c r="G59" s="233"/>
    </row>
    <row r="60" spans="1:14" x14ac:dyDescent="0.2">
      <c r="F60" s="233" t="s">
        <v>487</v>
      </c>
      <c r="G60" s="233" t="s">
        <v>488</v>
      </c>
    </row>
    <row r="61" spans="1:14" x14ac:dyDescent="0.2">
      <c r="E61" t="s">
        <v>491</v>
      </c>
      <c r="F61" s="233">
        <v>50.000045920841565</v>
      </c>
      <c r="G61" s="233">
        <v>15.903549275038776</v>
      </c>
    </row>
    <row r="62" spans="1:14" x14ac:dyDescent="0.2">
      <c r="E62" t="s">
        <v>492</v>
      </c>
      <c r="F62" s="233">
        <v>49.99444461773092</v>
      </c>
      <c r="G62" s="233">
        <v>11.994763276126111</v>
      </c>
    </row>
    <row r="63" spans="1:14" x14ac:dyDescent="0.2">
      <c r="E63" t="s">
        <v>493</v>
      </c>
      <c r="F63" s="233">
        <v>49.99493311152861</v>
      </c>
      <c r="G63" s="233">
        <v>12.476292055139526</v>
      </c>
    </row>
    <row r="64" spans="1:14" x14ac:dyDescent="0.2">
      <c r="E64" t="s">
        <v>494</v>
      </c>
      <c r="F64" s="233">
        <v>49.998574287789175</v>
      </c>
      <c r="G64" s="233">
        <v>18.552647302770268</v>
      </c>
    </row>
    <row r="65" spans="5:7" x14ac:dyDescent="0.2">
      <c r="E65" t="s">
        <v>495</v>
      </c>
      <c r="F65" s="233">
        <v>49.990912871703912</v>
      </c>
      <c r="G65" s="233">
        <v>19.934868467491096</v>
      </c>
    </row>
    <row r="66" spans="5:7" x14ac:dyDescent="0.2">
      <c r="E66" t="s">
        <v>496</v>
      </c>
      <c r="F66" s="233">
        <v>49.998462258263636</v>
      </c>
      <c r="G66" s="233">
        <v>19.514215888087111</v>
      </c>
    </row>
    <row r="67" spans="5:7" x14ac:dyDescent="0.2">
      <c r="E67" t="s">
        <v>504</v>
      </c>
      <c r="F67" s="233">
        <v>49.983598461225945</v>
      </c>
      <c r="G67" s="233">
        <v>22.21736925259351</v>
      </c>
    </row>
    <row r="68" spans="5:7" x14ac:dyDescent="0.2">
      <c r="E68" t="s">
        <v>505</v>
      </c>
      <c r="F68" s="233">
        <v>50.007798918698086</v>
      </c>
      <c r="G68" s="233">
        <v>18.819518308471554</v>
      </c>
    </row>
    <row r="69" spans="5:7" x14ac:dyDescent="0.2">
      <c r="E69" t="s">
        <v>506</v>
      </c>
      <c r="F69" s="233">
        <v>49.997499480142125</v>
      </c>
      <c r="G69" s="233">
        <v>19.297328431197212</v>
      </c>
    </row>
  </sheetData>
  <phoneticPr fontId="4"/>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0000"/>
  </sheetPr>
  <dimension ref="A1:F34"/>
  <sheetViews>
    <sheetView workbookViewId="0"/>
  </sheetViews>
  <sheetFormatPr defaultColWidth="9" defaultRowHeight="12" x14ac:dyDescent="0.2"/>
  <cols>
    <col min="1" max="1" width="3.6640625" style="142" customWidth="1"/>
    <col min="2" max="2" width="3.6640625" style="142" bestFit="1" customWidth="1"/>
    <col min="3" max="3" width="30.44140625" style="142" customWidth="1"/>
    <col min="4" max="4" width="5" style="143" customWidth="1"/>
    <col min="5" max="5" width="74.109375" style="144" customWidth="1"/>
    <col min="6" max="6" width="22.21875" style="142" bestFit="1" customWidth="1"/>
    <col min="7" max="16384" width="9" style="142"/>
  </cols>
  <sheetData>
    <row r="1" spans="1:6" s="139" customFormat="1" ht="16.2" x14ac:dyDescent="0.2">
      <c r="A1" s="138" t="s">
        <v>262</v>
      </c>
      <c r="B1" s="138"/>
      <c r="D1" s="140"/>
      <c r="E1" s="141"/>
    </row>
    <row r="8" spans="1:6" x14ac:dyDescent="0.2">
      <c r="B8" s="142" t="s">
        <v>263</v>
      </c>
    </row>
    <row r="9" spans="1:6" x14ac:dyDescent="0.2">
      <c r="B9" s="145" t="s">
        <v>264</v>
      </c>
      <c r="C9" s="142" t="s">
        <v>265</v>
      </c>
      <c r="D9" s="144"/>
      <c r="E9" s="142"/>
    </row>
    <row r="10" spans="1:6" ht="6" customHeight="1" x14ac:dyDescent="0.2">
      <c r="D10" s="144"/>
      <c r="E10" s="142"/>
    </row>
    <row r="11" spans="1:6" x14ac:dyDescent="0.2">
      <c r="B11" s="145" t="s">
        <v>266</v>
      </c>
      <c r="C11" s="142" t="s">
        <v>267</v>
      </c>
      <c r="D11" s="144"/>
      <c r="E11" s="142"/>
    </row>
    <row r="12" spans="1:6" ht="6" customHeight="1" x14ac:dyDescent="0.2"/>
    <row r="13" spans="1:6" ht="27" customHeight="1" x14ac:dyDescent="0.2">
      <c r="A13" s="146"/>
      <c r="B13" s="147" t="s">
        <v>268</v>
      </c>
      <c r="C13" s="147" t="s">
        <v>269</v>
      </c>
      <c r="D13" s="148" t="s">
        <v>270</v>
      </c>
      <c r="E13" s="148" t="s">
        <v>271</v>
      </c>
      <c r="F13" s="147" t="s">
        <v>272</v>
      </c>
    </row>
    <row r="14" spans="1:6" ht="27" customHeight="1" x14ac:dyDescent="0.2">
      <c r="A14" s="149"/>
      <c r="B14" s="150" t="s">
        <v>273</v>
      </c>
      <c r="C14" s="151" t="s">
        <v>274</v>
      </c>
      <c r="D14" s="145" t="s">
        <v>264</v>
      </c>
      <c r="E14" s="152" t="s">
        <v>275</v>
      </c>
      <c r="F14" s="153"/>
    </row>
    <row r="15" spans="1:6" ht="27" customHeight="1" x14ac:dyDescent="0.2">
      <c r="A15" s="149"/>
      <c r="B15" s="150" t="s">
        <v>276</v>
      </c>
      <c r="C15" s="151" t="s">
        <v>277</v>
      </c>
      <c r="D15" s="145" t="s">
        <v>264</v>
      </c>
      <c r="E15" s="152" t="s">
        <v>275</v>
      </c>
      <c r="F15" s="153"/>
    </row>
    <row r="16" spans="1:6" ht="27" customHeight="1" x14ac:dyDescent="0.2">
      <c r="A16" s="149"/>
      <c r="B16" s="154" t="s">
        <v>278</v>
      </c>
      <c r="C16" s="155" t="s">
        <v>279</v>
      </c>
      <c r="D16" s="145" t="s">
        <v>264</v>
      </c>
      <c r="E16" s="152" t="s">
        <v>275</v>
      </c>
      <c r="F16" s="153"/>
    </row>
    <row r="17" spans="1:6" ht="27" customHeight="1" x14ac:dyDescent="0.2">
      <c r="A17" s="156"/>
      <c r="B17" s="154" t="s">
        <v>280</v>
      </c>
      <c r="C17" s="155" t="s">
        <v>281</v>
      </c>
      <c r="D17" s="145" t="s">
        <v>264</v>
      </c>
      <c r="E17" s="152" t="s">
        <v>275</v>
      </c>
      <c r="F17" s="153"/>
    </row>
    <row r="18" spans="1:6" ht="27" customHeight="1" x14ac:dyDescent="0.2">
      <c r="A18" s="156"/>
      <c r="B18" s="154" t="s">
        <v>282</v>
      </c>
      <c r="C18" s="155" t="s">
        <v>283</v>
      </c>
      <c r="D18" s="145" t="s">
        <v>264</v>
      </c>
      <c r="E18" s="152" t="s">
        <v>275</v>
      </c>
      <c r="F18" s="153"/>
    </row>
    <row r="19" spans="1:6" ht="27" customHeight="1" x14ac:dyDescent="0.2">
      <c r="A19" s="156"/>
      <c r="B19" s="154" t="s">
        <v>284</v>
      </c>
      <c r="C19" s="155" t="s">
        <v>285</v>
      </c>
      <c r="D19" s="145" t="s">
        <v>264</v>
      </c>
      <c r="E19" s="152" t="s">
        <v>275</v>
      </c>
      <c r="F19" s="153"/>
    </row>
    <row r="20" spans="1:6" ht="27" customHeight="1" x14ac:dyDescent="0.2">
      <c r="A20" s="156"/>
      <c r="B20" s="154" t="s">
        <v>286</v>
      </c>
      <c r="C20" s="155" t="s">
        <v>287</v>
      </c>
      <c r="D20" s="145" t="s">
        <v>264</v>
      </c>
      <c r="E20" s="152" t="s">
        <v>288</v>
      </c>
      <c r="F20" s="153"/>
    </row>
    <row r="21" spans="1:6" ht="27" customHeight="1" x14ac:dyDescent="0.2">
      <c r="A21" s="157"/>
      <c r="B21" s="158" t="s">
        <v>289</v>
      </c>
      <c r="C21" s="159" t="s">
        <v>290</v>
      </c>
      <c r="D21" s="145" t="s">
        <v>264</v>
      </c>
      <c r="E21" s="152" t="s">
        <v>291</v>
      </c>
      <c r="F21" s="153"/>
    </row>
    <row r="22" spans="1:6" ht="27" customHeight="1" x14ac:dyDescent="0.2">
      <c r="A22" s="157"/>
      <c r="B22" s="158" t="s">
        <v>292</v>
      </c>
      <c r="C22" s="159" t="s">
        <v>293</v>
      </c>
      <c r="D22" s="145" t="s">
        <v>264</v>
      </c>
      <c r="E22" s="152" t="s">
        <v>294</v>
      </c>
      <c r="F22" s="153"/>
    </row>
    <row r="23" spans="1:6" ht="27" customHeight="1" x14ac:dyDescent="0.2">
      <c r="A23" s="157"/>
      <c r="B23" s="160" t="s">
        <v>295</v>
      </c>
      <c r="C23" s="161" t="s">
        <v>296</v>
      </c>
      <c r="D23" s="145" t="s">
        <v>264</v>
      </c>
      <c r="E23" s="152" t="s">
        <v>297</v>
      </c>
      <c r="F23" s="153"/>
    </row>
    <row r="24" spans="1:6" ht="27" customHeight="1" x14ac:dyDescent="0.2">
      <c r="A24" s="157"/>
      <c r="B24" s="160" t="s">
        <v>298</v>
      </c>
      <c r="C24" s="161" t="s">
        <v>299</v>
      </c>
      <c r="D24" s="145" t="s">
        <v>264</v>
      </c>
      <c r="E24" s="152" t="s">
        <v>300</v>
      </c>
      <c r="F24" s="153"/>
    </row>
    <row r="25" spans="1:6" ht="27" customHeight="1" x14ac:dyDescent="0.2">
      <c r="A25" s="157"/>
      <c r="B25" s="158" t="s">
        <v>301</v>
      </c>
      <c r="C25" s="159" t="s">
        <v>302</v>
      </c>
      <c r="D25" s="145" t="s">
        <v>264</v>
      </c>
      <c r="E25" s="152" t="s">
        <v>303</v>
      </c>
      <c r="F25" s="153"/>
    </row>
    <row r="26" spans="1:6" ht="27" customHeight="1" x14ac:dyDescent="0.2">
      <c r="A26" s="157"/>
      <c r="B26" s="158" t="s">
        <v>304</v>
      </c>
      <c r="C26" s="159" t="s">
        <v>305</v>
      </c>
      <c r="D26" s="145" t="s">
        <v>266</v>
      </c>
      <c r="E26" s="152" t="s">
        <v>306</v>
      </c>
      <c r="F26" s="153"/>
    </row>
    <row r="27" spans="1:6" ht="27" customHeight="1" x14ac:dyDescent="0.2">
      <c r="A27" s="157"/>
      <c r="B27" s="158" t="s">
        <v>307</v>
      </c>
      <c r="C27" s="159" t="s">
        <v>308</v>
      </c>
      <c r="D27" s="145" t="s">
        <v>264</v>
      </c>
      <c r="E27" s="152" t="s">
        <v>309</v>
      </c>
      <c r="F27" s="153"/>
    </row>
    <row r="28" spans="1:6" ht="54" customHeight="1" x14ac:dyDescent="0.2">
      <c r="A28" s="157"/>
      <c r="B28" s="162" t="s">
        <v>310</v>
      </c>
      <c r="C28" s="163" t="s">
        <v>311</v>
      </c>
      <c r="D28" s="145" t="s">
        <v>264</v>
      </c>
      <c r="E28" s="152" t="s">
        <v>312</v>
      </c>
      <c r="F28" s="153"/>
    </row>
    <row r="29" spans="1:6" ht="54" customHeight="1" x14ac:dyDescent="0.2">
      <c r="A29" s="157"/>
      <c r="B29" s="162" t="s">
        <v>313</v>
      </c>
      <c r="C29" s="163" t="s">
        <v>314</v>
      </c>
      <c r="D29" s="145" t="s">
        <v>264</v>
      </c>
      <c r="E29" s="152" t="s">
        <v>315</v>
      </c>
      <c r="F29" s="153"/>
    </row>
    <row r="30" spans="1:6" ht="27" customHeight="1" x14ac:dyDescent="0.2">
      <c r="A30" s="156"/>
      <c r="B30" s="585" t="s">
        <v>316</v>
      </c>
      <c r="C30" s="587" t="s">
        <v>317</v>
      </c>
      <c r="D30" s="145" t="s">
        <v>266</v>
      </c>
      <c r="E30" s="152" t="s">
        <v>318</v>
      </c>
      <c r="F30" s="153"/>
    </row>
    <row r="31" spans="1:6" ht="27" customHeight="1" x14ac:dyDescent="0.2">
      <c r="A31" s="156"/>
      <c r="B31" s="586"/>
      <c r="C31" s="588"/>
      <c r="D31" s="145" t="s">
        <v>264</v>
      </c>
      <c r="E31" s="152" t="s">
        <v>319</v>
      </c>
      <c r="F31" s="153"/>
    </row>
    <row r="32" spans="1:6" ht="80.25" customHeight="1" x14ac:dyDescent="0.2">
      <c r="A32" s="156"/>
      <c r="B32" s="162" t="s">
        <v>320</v>
      </c>
      <c r="C32" s="163" t="s">
        <v>321</v>
      </c>
      <c r="D32" s="145" t="s">
        <v>264</v>
      </c>
      <c r="E32" s="152" t="s">
        <v>322</v>
      </c>
      <c r="F32" s="153"/>
    </row>
    <row r="33" spans="1:6" ht="27" customHeight="1" x14ac:dyDescent="0.2">
      <c r="A33" s="156"/>
      <c r="B33" s="164" t="s">
        <v>323</v>
      </c>
      <c r="C33" s="165" t="s">
        <v>324</v>
      </c>
      <c r="D33" s="145" t="s">
        <v>264</v>
      </c>
      <c r="E33" s="152" t="s">
        <v>325</v>
      </c>
      <c r="F33" s="153"/>
    </row>
    <row r="34" spans="1:6" ht="27" customHeight="1" x14ac:dyDescent="0.2">
      <c r="A34" s="156"/>
      <c r="B34" s="166" t="s">
        <v>326</v>
      </c>
      <c r="C34" s="167" t="s">
        <v>327</v>
      </c>
      <c r="D34" s="145" t="s">
        <v>266</v>
      </c>
      <c r="E34" s="152" t="s">
        <v>328</v>
      </c>
      <c r="F34" s="153"/>
    </row>
  </sheetData>
  <mergeCells count="2">
    <mergeCell ref="B30:B31"/>
    <mergeCell ref="C30:C31"/>
  </mergeCells>
  <phoneticPr fontId="4"/>
  <conditionalFormatting sqref="B9">
    <cfRule type="containsText" dxfId="11" priority="12" operator="containsText" text="E">
      <formula>NOT(ISERROR(SEARCH("E",B9)))</formula>
    </cfRule>
  </conditionalFormatting>
  <conditionalFormatting sqref="B11">
    <cfRule type="containsText" dxfId="10" priority="11" operator="containsText" text="W">
      <formula>NOT(ISERROR(SEARCH("W",B11)))</formula>
    </cfRule>
  </conditionalFormatting>
  <conditionalFormatting sqref="B33">
    <cfRule type="containsText" dxfId="9" priority="10" operator="containsText" text="CI">
      <formula>NOT(ISERROR(SEARCH("CI",B33)))</formula>
    </cfRule>
  </conditionalFormatting>
  <conditionalFormatting sqref="B34">
    <cfRule type="containsText" dxfId="8" priority="7" operator="containsText" text="CJ">
      <formula>NOT(ISERROR(SEARCH("CJ",B34)))</formula>
    </cfRule>
  </conditionalFormatting>
  <conditionalFormatting sqref="C33">
    <cfRule type="containsText" dxfId="7" priority="8" operator="containsText" text="エラーカウントE（BR～CH)">
      <formula>NOT(ISERROR(SEARCH("エラーカウントE（BR～CH)",C33)))</formula>
    </cfRule>
  </conditionalFormatting>
  <conditionalFormatting sqref="C34">
    <cfRule type="containsText" dxfId="6" priority="9" operator="containsText" text="エラーカウントW（BR～CH)">
      <formula>NOT(ISERROR(SEARCH("エラーカウントW（BR～CH)",C34)))</formula>
    </cfRule>
  </conditionalFormatting>
  <conditionalFormatting sqref="D14:D25">
    <cfRule type="containsText" dxfId="5" priority="1" operator="containsText" text="E">
      <formula>NOT(ISERROR(SEARCH("E",D14)))</formula>
    </cfRule>
  </conditionalFormatting>
  <conditionalFormatting sqref="D26">
    <cfRule type="containsText" dxfId="4" priority="6" operator="containsText" text="W">
      <formula>NOT(ISERROR(SEARCH("W",D26)))</formula>
    </cfRule>
  </conditionalFormatting>
  <conditionalFormatting sqref="D27:D29">
    <cfRule type="containsText" dxfId="3" priority="2" operator="containsText" text="E">
      <formula>NOT(ISERROR(SEARCH("E",D27)))</formula>
    </cfRule>
  </conditionalFormatting>
  <conditionalFormatting sqref="D30">
    <cfRule type="containsText" dxfId="2" priority="5" operator="containsText" text="W">
      <formula>NOT(ISERROR(SEARCH("W",D30)))</formula>
    </cfRule>
  </conditionalFormatting>
  <conditionalFormatting sqref="D31:D33">
    <cfRule type="containsText" dxfId="1" priority="3" operator="containsText" text="E">
      <formula>NOT(ISERROR(SEARCH("E",D31)))</formula>
    </cfRule>
  </conditionalFormatting>
  <conditionalFormatting sqref="D34">
    <cfRule type="containsText" dxfId="0" priority="4" operator="containsText" text="W">
      <formula>NOT(ISERROR(SEARCH("W",D34)))</formula>
    </cfRule>
  </conditionalFormatting>
  <pageMargins left="0.59055118110236227" right="0.59055118110236227" top="0.59055118110236227" bottom="0.59055118110236227" header="0.31496062992125984" footer="0.31496062992125984"/>
  <pageSetup paperSize="9" scale="76" orientation="portrait" r:id="rId1"/>
  <headerFooter>
    <oddFooter>&amp;C&amp;14&amp;P</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6</vt:i4>
      </vt:variant>
    </vt:vector>
  </HeadingPairs>
  <TitlesOfParts>
    <vt:vector size="14" baseType="lpstr">
      <vt:lpstr>新たな自己評価・市町村評価様式</vt:lpstr>
      <vt:lpstr>自己評価結果（活動組織返却用）※自動入力 (スコア反映)</vt:lpstr>
      <vt:lpstr>自己評価結果（活動組織返却用）※自動入力</vt:lpstr>
      <vt:lpstr>自己評価結果（活動組織返却用市町村評価あり）※自動入力 </vt:lpstr>
      <vt:lpstr>→集計表※自動入力</vt:lpstr>
      <vt:lpstr>→スコア算出用(削除不可)</vt:lpstr>
      <vt:lpstr>スコア一覧(R4，R5，R6評価で算出) </vt:lpstr>
      <vt:lpstr>エラー確認項目</vt:lpstr>
      <vt:lpstr>エラー確認項目!Print_Area</vt:lpstr>
      <vt:lpstr>'自己評価結果（活動組織返却用）※自動入力'!Print_Area</vt:lpstr>
      <vt:lpstr>'自己評価結果（活動組織返却用）※自動入力 (スコア反映)'!Print_Area</vt:lpstr>
      <vt:lpstr>'自己評価結果（活動組織返却用市町村評価あり）※自動入力 '!Print_Area</vt:lpstr>
      <vt:lpstr>新たな自己評価・市町村評価様式!Print_Area</vt:lpstr>
      <vt:lpstr>エラー確認項目!Print_Titles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2025-12-05T10:30:17Z</dcterms:modified>
</cp:coreProperties>
</file>